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420" windowWidth="11700" windowHeight="7752"/>
  </bookViews>
  <sheets>
    <sheet name="DT作業能力算定書" sheetId="28" r:id="rId1"/>
    <sheet name="出面表" sheetId="29" r:id="rId2"/>
    <sheet name="出面表 (例)" sheetId="35" r:id="rId3"/>
    <sheet name="ｻｲｸﾙ確認表" sheetId="33" r:id="rId4"/>
    <sheet name="ｻｲｸﾙ確認表 (例)" sheetId="36" r:id="rId5"/>
  </sheets>
  <definedNames>
    <definedName name="_xlnm.Print_Area" localSheetId="0">DT作業能力算定書!$A$1:$K$58</definedName>
    <definedName name="_xlnm.Print_Area" localSheetId="3">ｻｲｸﾙ確認表!$A$1:$H$41</definedName>
    <definedName name="_xlnm.Print_Area" localSheetId="4">'ｻｲｸﾙ確認表 (例)'!$A$1:$H$41</definedName>
    <definedName name="_xlnm.Print_Titles" localSheetId="1">出面表!$1:$6</definedName>
  </definedNames>
  <calcPr calcId="144525"/>
</workbook>
</file>

<file path=xl/calcChain.xml><?xml version="1.0" encoding="utf-8"?>
<calcChain xmlns="http://schemas.openxmlformats.org/spreadsheetml/2006/main">
  <c r="H33" i="36" l="1"/>
  <c r="H32" i="36"/>
  <c r="H31" i="36"/>
  <c r="H30" i="36"/>
  <c r="H29" i="36"/>
  <c r="H28" i="36"/>
  <c r="H27" i="36"/>
  <c r="H26" i="36"/>
  <c r="H25" i="36"/>
  <c r="H24" i="36"/>
  <c r="H23" i="36"/>
  <c r="H22" i="36"/>
  <c r="H21" i="36"/>
  <c r="H20" i="36"/>
  <c r="H19" i="36"/>
  <c r="H18" i="36"/>
  <c r="H17" i="36"/>
  <c r="H16" i="36"/>
  <c r="H15" i="36"/>
  <c r="H14" i="36"/>
  <c r="C5" i="36"/>
  <c r="H24" i="33"/>
  <c r="H25" i="33"/>
  <c r="H26" i="33"/>
  <c r="H27" i="33"/>
  <c r="H28" i="33"/>
  <c r="H29" i="33"/>
  <c r="H30" i="33"/>
  <c r="H31" i="33"/>
  <c r="H32" i="33"/>
  <c r="H33" i="33"/>
  <c r="H15" i="33"/>
  <c r="H16" i="33"/>
  <c r="H17" i="33"/>
  <c r="H18" i="33"/>
  <c r="H19" i="33"/>
  <c r="H20" i="33"/>
  <c r="H21" i="33"/>
  <c r="H22" i="33"/>
  <c r="H23" i="33"/>
  <c r="H14" i="33"/>
  <c r="C5" i="33"/>
  <c r="G45" i="29"/>
  <c r="F45" i="29"/>
  <c r="E45" i="29"/>
  <c r="D45" i="29"/>
  <c r="C45" i="29"/>
  <c r="B45" i="29"/>
  <c r="C45" i="35"/>
  <c r="D45" i="35"/>
  <c r="E45" i="35"/>
  <c r="F45" i="35"/>
  <c r="G45" i="35"/>
  <c r="B45" i="35"/>
  <c r="B22" i="28"/>
  <c r="J38" i="28" l="1"/>
  <c r="F42" i="28" s="1"/>
  <c r="E54" i="28"/>
  <c r="I54" i="28"/>
  <c r="I48" i="28"/>
  <c r="D42" i="28"/>
  <c r="D33" i="28"/>
  <c r="J30" i="28"/>
  <c r="F33" i="28" s="1"/>
  <c r="J42" i="28" l="1"/>
  <c r="G48" i="28" s="1"/>
  <c r="J33" i="28"/>
  <c r="E48" i="28" s="1"/>
  <c r="C56" i="28"/>
  <c r="D22" i="28" l="1"/>
  <c r="H22" i="28" s="1"/>
  <c r="C48" i="28" s="1"/>
  <c r="C49" i="28" s="1"/>
  <c r="E49" i="28" s="1"/>
  <c r="F55" i="28" s="1"/>
  <c r="C57" i="28" s="1"/>
  <c r="C58" i="28" s="1"/>
</calcChain>
</file>

<file path=xl/comments1.xml><?xml version="1.0" encoding="utf-8"?>
<comments xmlns="http://schemas.openxmlformats.org/spreadsheetml/2006/main">
  <authors>
    <author>小田 芳照</author>
  </authors>
  <commentList>
    <comment ref="J31" authorId="0">
      <text>
        <r>
          <rPr>
            <b/>
            <sz val="12"/>
            <color indexed="81"/>
            <rFont val="ＭＳ Ｐゴシック"/>
            <family val="3"/>
            <charset val="128"/>
          </rPr>
          <t>１０ｋｍ未満は0.1km単位</t>
        </r>
        <r>
          <rPr>
            <sz val="12"/>
            <color indexed="81"/>
            <rFont val="ＭＳ Ｐゴシック"/>
            <family val="3"/>
            <charset val="128"/>
          </rPr>
          <t xml:space="preserve">
１０ｋｍ以上は1km単位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<sst xmlns="http://schemas.openxmlformats.org/spreadsheetml/2006/main" count="259" uniqueCount="147">
  <si>
    <t>工事名</t>
    <rPh sb="0" eb="2">
      <t>コウジ</t>
    </rPh>
    <rPh sb="2" eb="3">
      <t>メイ</t>
    </rPh>
    <phoneticPr fontId="1"/>
  </si>
  <si>
    <t>ナンバー</t>
    <phoneticPr fontId="1"/>
  </si>
  <si>
    <t>日付</t>
    <rPh sb="0" eb="2">
      <t>ヒヅケ</t>
    </rPh>
    <phoneticPr fontId="1"/>
  </si>
  <si>
    <t>土木施工管理テキストより</t>
    <rPh sb="0" eb="2">
      <t>ドボク</t>
    </rPh>
    <rPh sb="2" eb="4">
      <t>セコウ</t>
    </rPh>
    <rPh sb="4" eb="6">
      <t>カンリ</t>
    </rPh>
    <phoneticPr fontId="1"/>
  </si>
  <si>
    <t>ｋｍ</t>
    <phoneticPr fontId="1"/>
  </si>
  <si>
    <t>６０×D1÷Va</t>
    <phoneticPr fontId="1"/>
  </si>
  <si>
    <t>６０×D2÷Vb</t>
    <phoneticPr fontId="1"/>
  </si>
  <si>
    <t>min</t>
    <phoneticPr fontId="1"/>
  </si>
  <si>
    <t>Q＝</t>
    <phoneticPr fontId="1"/>
  </si>
  <si>
    <t>６０×C×ｆ×E</t>
    <phoneticPr fontId="1"/>
  </si>
  <si>
    <t>Cm</t>
    <phoneticPr fontId="1"/>
  </si>
  <si>
    <t>Q：</t>
    <phoneticPr fontId="1"/>
  </si>
  <si>
    <t>運転時間当たりの作業量</t>
    <rPh sb="0" eb="2">
      <t>ウンテン</t>
    </rPh>
    <rPh sb="2" eb="4">
      <t>ジカン</t>
    </rPh>
    <rPh sb="4" eb="5">
      <t>ア</t>
    </rPh>
    <rPh sb="8" eb="10">
      <t>サギョウ</t>
    </rPh>
    <rPh sb="10" eb="11">
      <t>リョウ</t>
    </rPh>
    <phoneticPr fontId="1"/>
  </si>
  <si>
    <t>C：</t>
    <phoneticPr fontId="1"/>
  </si>
  <si>
    <t>１回の積載土量</t>
    <rPh sb="1" eb="2">
      <t>カイ</t>
    </rPh>
    <rPh sb="3" eb="5">
      <t>セキサイ</t>
    </rPh>
    <rPh sb="5" eb="6">
      <t>ド</t>
    </rPh>
    <rPh sb="6" eb="7">
      <t>リョウ</t>
    </rPh>
    <phoneticPr fontId="1"/>
  </si>
  <si>
    <t>・・・・</t>
    <phoneticPr fontId="1"/>
  </si>
  <si>
    <t>表１</t>
    <rPh sb="0" eb="1">
      <t>ヒョウ</t>
    </rPh>
    <phoneticPr fontId="1"/>
  </si>
  <si>
    <t>ｆ：</t>
    <phoneticPr fontId="1"/>
  </si>
  <si>
    <t>土量換算係数</t>
    <rPh sb="0" eb="1">
      <t>ド</t>
    </rPh>
    <rPh sb="1" eb="2">
      <t>リョウ</t>
    </rPh>
    <rPh sb="2" eb="4">
      <t>カンザン</t>
    </rPh>
    <rPh sb="4" eb="6">
      <t>ケイスウ</t>
    </rPh>
    <phoneticPr fontId="1"/>
  </si>
  <si>
    <t>Cm：</t>
    <phoneticPr fontId="1"/>
  </si>
  <si>
    <t>サイクルタイム</t>
    <phoneticPr fontId="1"/>
  </si>
  <si>
    <t>E：</t>
    <phoneticPr fontId="1"/>
  </si>
  <si>
    <t>作業効率</t>
    <rPh sb="0" eb="2">
      <t>サギョウ</t>
    </rPh>
    <rPh sb="2" eb="4">
      <t>コウリツ</t>
    </rPh>
    <phoneticPr fontId="1"/>
  </si>
  <si>
    <t>÷</t>
    <phoneticPr fontId="1"/>
  </si>
  <si>
    <t>４ｔ</t>
    <phoneticPr fontId="1"/>
  </si>
  <si>
    <t>６ｔ</t>
    <phoneticPr fontId="1"/>
  </si>
  <si>
    <t>８ｔ</t>
    <phoneticPr fontId="1"/>
  </si>
  <si>
    <t>１０ｔ</t>
    <phoneticPr fontId="1"/>
  </si>
  <si>
    <t>地山の単位体積</t>
    <rPh sb="0" eb="1">
      <t>ジ</t>
    </rPh>
    <rPh sb="1" eb="2">
      <t>ヤマ</t>
    </rPh>
    <rPh sb="3" eb="5">
      <t>タンイ</t>
    </rPh>
    <rPh sb="5" eb="7">
      <t>タイセキ</t>
    </rPh>
    <phoneticPr fontId="1"/>
  </si>
  <si>
    <t>土砂</t>
    <rPh sb="0" eb="2">
      <t>ドシャ</t>
    </rPh>
    <phoneticPr fontId="1"/>
  </si>
  <si>
    <t>軟岩</t>
    <rPh sb="0" eb="1">
      <t>ナン</t>
    </rPh>
    <rPh sb="1" eb="2">
      <t>ガン</t>
    </rPh>
    <phoneticPr fontId="1"/>
  </si>
  <si>
    <t>積載土量</t>
    <rPh sb="0" eb="2">
      <t>セキサイ</t>
    </rPh>
    <rPh sb="2" eb="3">
      <t>ド</t>
    </rPh>
    <rPh sb="3" eb="4">
      <t>リョウ</t>
    </rPh>
    <phoneticPr fontId="1"/>
  </si>
  <si>
    <t>１８KN</t>
    <phoneticPr fontId="1"/>
  </si>
  <si>
    <t>２２KN</t>
    <phoneticPr fontId="1"/>
  </si>
  <si>
    <t>ダンプへの積み込み時間+往復運搬時間＋待ち時間となる。</t>
    <rPh sb="5" eb="6">
      <t>ツ</t>
    </rPh>
    <rPh sb="7" eb="8">
      <t>コ</t>
    </rPh>
    <rPh sb="9" eb="11">
      <t>ジカン</t>
    </rPh>
    <rPh sb="12" eb="14">
      <t>オウフク</t>
    </rPh>
    <rPh sb="14" eb="16">
      <t>ウンパン</t>
    </rPh>
    <rPh sb="16" eb="18">
      <t>ジカン</t>
    </rPh>
    <rPh sb="19" eb="20">
      <t>マ</t>
    </rPh>
    <rPh sb="21" eb="23">
      <t>ジカン</t>
    </rPh>
    <phoneticPr fontId="1"/>
  </si>
  <si>
    <t>ダンプトラック1回当たりのサイクルタイムは、</t>
    <rPh sb="8" eb="9">
      <t>カイ</t>
    </rPh>
    <rPh sb="9" eb="10">
      <t>ア</t>
    </rPh>
    <phoneticPr fontId="1"/>
  </si>
  <si>
    <t>÷（</t>
    <phoneticPr fontId="1"/>
  </si>
  <si>
    <t>1台当たりの積載土量÷1分当たりの積込み土量</t>
    <rPh sb="1" eb="2">
      <t>ダイ</t>
    </rPh>
    <rPh sb="2" eb="3">
      <t>ア</t>
    </rPh>
    <rPh sb="6" eb="8">
      <t>セキサイ</t>
    </rPh>
    <rPh sb="8" eb="9">
      <t>ド</t>
    </rPh>
    <rPh sb="9" eb="10">
      <t>リョウ</t>
    </rPh>
    <rPh sb="12" eb="13">
      <t>プン</t>
    </rPh>
    <rPh sb="13" eb="14">
      <t>ア</t>
    </rPh>
    <rPh sb="17" eb="18">
      <t>ツ</t>
    </rPh>
    <rPh sb="18" eb="19">
      <t>コ</t>
    </rPh>
    <rPh sb="20" eb="21">
      <t>ド</t>
    </rPh>
    <rPh sb="21" eb="22">
      <t>リョウ</t>
    </rPh>
    <phoneticPr fontId="1"/>
  </si>
  <si>
    <t>）＝</t>
    <phoneticPr fontId="1"/>
  </si>
  <si>
    <t>往復運搬時間</t>
    <phoneticPr fontId="1"/>
  </si>
  <si>
    <t>×</t>
    <phoneticPr fontId="1"/>
  </si>
  <si>
    <t>＝</t>
    <phoneticPr fontId="1"/>
  </si>
  <si>
    <t>２車線以上の公道と２車線未満の公道（現場内含）で運搬速度が異なるため、</t>
    <rPh sb="24" eb="26">
      <t>ウンパン</t>
    </rPh>
    <rPh sb="26" eb="28">
      <t>ソクド</t>
    </rPh>
    <rPh sb="29" eb="30">
      <t>コト</t>
    </rPh>
    <phoneticPr fontId="1"/>
  </si>
  <si>
    <t>T４:トラックの待ち時間</t>
    <rPh sb="8" eb="9">
      <t>マ</t>
    </rPh>
    <rPh sb="10" eb="12">
      <t>ジカン</t>
    </rPh>
    <phoneticPr fontId="1"/>
  </si>
  <si>
    <t>Cm</t>
    <phoneticPr fontId="1"/>
  </si>
  <si>
    <t>T1</t>
    <phoneticPr fontId="1"/>
  </si>
  <si>
    <t>＋</t>
    <phoneticPr fontId="1"/>
  </si>
  <si>
    <t>T2</t>
    <phoneticPr fontId="1"/>
  </si>
  <si>
    <t>T3</t>
    <phoneticPr fontId="1"/>
  </si>
  <si>
    <t>T4</t>
    <phoneticPr fontId="1"/>
  </si>
  <si>
    <t>1時間当たりのダンプトラックの土砂運搬量</t>
    <rPh sb="1" eb="3">
      <t>ジカン</t>
    </rPh>
    <rPh sb="3" eb="4">
      <t>ア</t>
    </rPh>
    <rPh sb="15" eb="17">
      <t>ドシャ</t>
    </rPh>
    <rPh sb="17" eb="19">
      <t>ウンパン</t>
    </rPh>
    <rPh sb="19" eb="20">
      <t>リョウ</t>
    </rPh>
    <phoneticPr fontId="1"/>
  </si>
  <si>
    <t>基本単価一覧表の残土受入れの前提条件</t>
    <rPh sb="0" eb="2">
      <t>キホン</t>
    </rPh>
    <rPh sb="2" eb="4">
      <t>タンカ</t>
    </rPh>
    <rPh sb="4" eb="6">
      <t>イチラン</t>
    </rPh>
    <rPh sb="6" eb="7">
      <t>ヒョウ</t>
    </rPh>
    <rPh sb="8" eb="10">
      <t>ザンド</t>
    </rPh>
    <rPh sb="10" eb="12">
      <t>ウケイ</t>
    </rPh>
    <rPh sb="14" eb="16">
      <t>ゼンテイ</t>
    </rPh>
    <rPh sb="16" eb="18">
      <t>ジョウケン</t>
    </rPh>
    <phoneticPr fontId="1"/>
  </si>
  <si>
    <t>選択若しくは入力すること</t>
    <rPh sb="0" eb="2">
      <t>センタク</t>
    </rPh>
    <rPh sb="2" eb="3">
      <t>モ</t>
    </rPh>
    <rPh sb="6" eb="8">
      <t>ニュウリョク</t>
    </rPh>
    <phoneticPr fontId="1"/>
  </si>
  <si>
    <t>m3</t>
    <phoneticPr fontId="1"/>
  </si>
  <si>
    <t>(往復）</t>
    <rPh sb="1" eb="3">
      <t>オウフク</t>
    </rPh>
    <phoneticPr fontId="1"/>
  </si>
  <si>
    <t>km/h</t>
    <phoneticPr fontId="1"/>
  </si>
  <si>
    <t>各々の運搬距離を算出し加算する。</t>
    <phoneticPr fontId="1"/>
  </si>
  <si>
    <t>V1：積荷（往路）のダンプトラック運搬速度</t>
    <rPh sb="3" eb="5">
      <t>ツミニ</t>
    </rPh>
    <rPh sb="6" eb="8">
      <t>オウロ</t>
    </rPh>
    <rPh sb="17" eb="19">
      <t>ウンパン</t>
    </rPh>
    <rPh sb="19" eb="21">
      <t>ソクド</t>
    </rPh>
    <phoneticPr fontId="1"/>
  </si>
  <si>
    <t>V２：空荷（復路）のダンプトラック運搬速度</t>
    <rPh sb="3" eb="4">
      <t>カラ</t>
    </rPh>
    <rPh sb="4" eb="5">
      <t>ニ</t>
    </rPh>
    <rPh sb="6" eb="8">
      <t>フクロ</t>
    </rPh>
    <rPh sb="17" eb="19">
      <t>ウンパン</t>
    </rPh>
    <rPh sb="19" eb="21">
      <t>ソクド</t>
    </rPh>
    <phoneticPr fontId="1"/>
  </si>
  <si>
    <t>Va:平均運搬速度</t>
    <rPh sb="3" eb="5">
      <t>ヘイキン</t>
    </rPh>
    <rPh sb="5" eb="7">
      <t>ウンパン</t>
    </rPh>
    <rPh sb="7" eb="9">
      <t>ソクド</t>
    </rPh>
    <phoneticPr fontId="1"/>
  </si>
  <si>
    <t>D１：２車線以上の公道部分の運搬距離（片道）</t>
    <rPh sb="11" eb="13">
      <t>ブブン</t>
    </rPh>
    <rPh sb="14" eb="16">
      <t>ウンパン</t>
    </rPh>
    <rPh sb="16" eb="18">
      <t>キョリ</t>
    </rPh>
    <rPh sb="19" eb="21">
      <t>カタミチ</t>
    </rPh>
    <phoneticPr fontId="1"/>
  </si>
  <si>
    <t>Vb：平均運搬速度</t>
    <rPh sb="3" eb="5">
      <t>ヘイキン</t>
    </rPh>
    <rPh sb="5" eb="7">
      <t>ウンパン</t>
    </rPh>
    <rPh sb="7" eb="9">
      <t>ソクド</t>
    </rPh>
    <phoneticPr fontId="1"/>
  </si>
  <si>
    <t>D2:２車線未満の公道部分（現場内含）の運搬距離（片道）</t>
    <phoneticPr fontId="1"/>
  </si>
  <si>
    <t>サイクルタイム</t>
    <phoneticPr fontId="1"/>
  </si>
  <si>
    <t>×</t>
    <phoneticPr fontId="1"/>
  </si>
  <si>
    <t>≒</t>
    <phoneticPr fontId="1"/>
  </si>
  <si>
    <t>使用したﾊﾞｯｸﾎｳ規格</t>
    <rPh sb="0" eb="2">
      <t>シヨウ</t>
    </rPh>
    <rPh sb="10" eb="12">
      <t>キカク</t>
    </rPh>
    <phoneticPr fontId="1"/>
  </si>
  <si>
    <t>m３</t>
    <phoneticPr fontId="1"/>
  </si>
  <si>
    <t>平積</t>
    <rPh sb="0" eb="1">
      <t>ヒラ</t>
    </rPh>
    <rPh sb="1" eb="2">
      <t>ツミ</t>
    </rPh>
    <phoneticPr fontId="1"/>
  </si>
  <si>
    <t>使用したﾀﾞﾝﾌﾟﾄﾗｯｸ</t>
    <rPh sb="0" eb="2">
      <t>シヨウ</t>
    </rPh>
    <phoneticPr fontId="1"/>
  </si>
  <si>
    <t>t車</t>
    <rPh sb="1" eb="2">
      <t>シャ</t>
    </rPh>
    <phoneticPr fontId="1"/>
  </si>
  <si>
    <t>DID区間</t>
    <rPh sb="3" eb="5">
      <t>クカン</t>
    </rPh>
    <phoneticPr fontId="1"/>
  </si>
  <si>
    <t>有</t>
    <rPh sb="0" eb="1">
      <t>アリ</t>
    </rPh>
    <phoneticPr fontId="1"/>
  </si>
  <si>
    <t>なし</t>
  </si>
  <si>
    <t>なし</t>
    <phoneticPr fontId="1"/>
  </si>
  <si>
    <t>km</t>
    <phoneticPr fontId="1"/>
  </si>
  <si>
    <t>サイクルタイム確認表</t>
    <rPh sb="7" eb="9">
      <t>カクニン</t>
    </rPh>
    <rPh sb="9" eb="10">
      <t>ヒョウ</t>
    </rPh>
    <phoneticPr fontId="1"/>
  </si>
  <si>
    <t>ﾄﾗｯｸ待ち時間</t>
    <rPh sb="4" eb="5">
      <t>マ</t>
    </rPh>
    <rPh sb="6" eb="8">
      <t>ジカン</t>
    </rPh>
    <phoneticPr fontId="1"/>
  </si>
  <si>
    <t>１回目</t>
    <rPh sb="1" eb="3">
      <t>カイメ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</si>
  <si>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</si>
  <si>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</si>
  <si>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４回目</t>
    <rPh sb="1" eb="3">
      <t>カイメ</t>
    </rPh>
    <phoneticPr fontId="1"/>
  </si>
  <si>
    <t>５回目</t>
    <rPh sb="1" eb="3">
      <t>カイメ</t>
    </rPh>
    <phoneticPr fontId="1"/>
  </si>
  <si>
    <t>６回目</t>
    <rPh sb="1" eb="3">
      <t>カイメ</t>
    </rPh>
    <phoneticPr fontId="1"/>
  </si>
  <si>
    <t>７回目</t>
    <rPh sb="1" eb="3">
      <t>カイメ</t>
    </rPh>
    <phoneticPr fontId="1"/>
  </si>
  <si>
    <t>８回目</t>
    <rPh sb="1" eb="3">
      <t>カイメ</t>
    </rPh>
    <phoneticPr fontId="1"/>
  </si>
  <si>
    <t>９回目</t>
    <rPh sb="1" eb="3">
      <t>カイメ</t>
    </rPh>
    <phoneticPr fontId="1"/>
  </si>
  <si>
    <t>１０回目</t>
    <rPh sb="2" eb="4">
      <t>カイメ</t>
    </rPh>
    <phoneticPr fontId="1"/>
  </si>
  <si>
    <t>１１回目</t>
    <rPh sb="2" eb="4">
      <t>カイメ</t>
    </rPh>
    <phoneticPr fontId="1"/>
  </si>
  <si>
    <t>１２回目</t>
    <rPh sb="2" eb="4">
      <t>カイメ</t>
    </rPh>
    <phoneticPr fontId="1"/>
  </si>
  <si>
    <t>１３回目</t>
    <rPh sb="2" eb="4">
      <t>カイメ</t>
    </rPh>
    <phoneticPr fontId="1"/>
  </si>
  <si>
    <t>１４回目</t>
    <rPh sb="2" eb="4">
      <t>カイメ</t>
    </rPh>
    <phoneticPr fontId="1"/>
  </si>
  <si>
    <t>１５回目</t>
    <rPh sb="2" eb="4">
      <t>カイメ</t>
    </rPh>
    <phoneticPr fontId="1"/>
  </si>
  <si>
    <t>１６回目</t>
    <rPh sb="2" eb="4">
      <t>カイメ</t>
    </rPh>
    <phoneticPr fontId="1"/>
  </si>
  <si>
    <t>１７回目</t>
    <rPh sb="2" eb="4">
      <t>カイメ</t>
    </rPh>
    <phoneticPr fontId="1"/>
  </si>
  <si>
    <t>１８回目</t>
    <rPh sb="2" eb="4">
      <t>カイメ</t>
    </rPh>
    <phoneticPr fontId="1"/>
  </si>
  <si>
    <t>１９回目</t>
    <rPh sb="2" eb="4">
      <t>カイメ</t>
    </rPh>
    <phoneticPr fontId="1"/>
  </si>
  <si>
    <t>２０回目</t>
    <rPh sb="2" eb="4">
      <t>カイメ</t>
    </rPh>
    <phoneticPr fontId="1"/>
  </si>
  <si>
    <t>に入力願います。</t>
    <rPh sb="1" eb="3">
      <t>ニュウリョク</t>
    </rPh>
    <rPh sb="3" eb="4">
      <t>ネガ</t>
    </rPh>
    <phoneticPr fontId="1"/>
  </si>
  <si>
    <t>規格（t）</t>
    <rPh sb="0" eb="2">
      <t>キカク</t>
    </rPh>
    <phoneticPr fontId="1"/>
  </si>
  <si>
    <t>足りない分は行・列を追加すること。</t>
    <rPh sb="0" eb="1">
      <t>タ</t>
    </rPh>
    <rPh sb="4" eb="5">
      <t>ブン</t>
    </rPh>
    <rPh sb="6" eb="7">
      <t>ギョウ</t>
    </rPh>
    <rPh sb="8" eb="9">
      <t>レツ</t>
    </rPh>
    <rPh sb="10" eb="12">
      <t>ツイカ</t>
    </rPh>
    <phoneticPr fontId="1"/>
  </si>
  <si>
    <t>タイトルは必ず【サイクルタイム確認表：工事名】とすること</t>
    <rPh sb="5" eb="6">
      <t>カナラ</t>
    </rPh>
    <rPh sb="15" eb="17">
      <t>カクニン</t>
    </rPh>
    <rPh sb="17" eb="18">
      <t>ヒョウ</t>
    </rPh>
    <rPh sb="19" eb="21">
      <t>コウジ</t>
    </rPh>
    <rPh sb="21" eb="22">
      <t>メイ</t>
    </rPh>
    <phoneticPr fontId="1"/>
  </si>
  <si>
    <t>数字を入力すること</t>
    <rPh sb="0" eb="2">
      <t>スウジ</t>
    </rPh>
    <rPh sb="3" eb="5">
      <t>ニュウリョク</t>
    </rPh>
    <phoneticPr fontId="1"/>
  </si>
  <si>
    <t>ダンプトラックの作業能力算定書</t>
    <rPh sb="8" eb="10">
      <t>サギョウ</t>
    </rPh>
    <rPh sb="10" eb="12">
      <t>ノウリョク</t>
    </rPh>
    <rPh sb="12" eb="14">
      <t>サンテイ</t>
    </rPh>
    <rPh sb="14" eb="15">
      <t>ショ</t>
    </rPh>
    <phoneticPr fontId="1"/>
  </si>
  <si>
    <t>各工事監督職員</t>
    <rPh sb="0" eb="1">
      <t>カク</t>
    </rPh>
    <rPh sb="1" eb="3">
      <t>コウジ</t>
    </rPh>
    <rPh sb="3" eb="5">
      <t>カントク</t>
    </rPh>
    <rPh sb="5" eb="7">
      <t>ショクイン</t>
    </rPh>
    <phoneticPr fontId="1"/>
  </si>
  <si>
    <t>★ダンプ規格</t>
    <rPh sb="4" eb="6">
      <t>キカク</t>
    </rPh>
    <phoneticPr fontId="1"/>
  </si>
  <si>
    <t>★バックホウ規格</t>
    <rPh sb="6" eb="8">
      <t>キカク</t>
    </rPh>
    <phoneticPr fontId="1"/>
  </si>
  <si>
    <t>４ｔ(土砂)</t>
    <rPh sb="3" eb="5">
      <t>ドシャ</t>
    </rPh>
    <phoneticPr fontId="1"/>
  </si>
  <si>
    <t>４ｔ(軟岩)</t>
    <rPh sb="3" eb="4">
      <t>ナン</t>
    </rPh>
    <rPh sb="4" eb="5">
      <t>ガン</t>
    </rPh>
    <phoneticPr fontId="1"/>
  </si>
  <si>
    <t>T1:ダンプへの積み込み時間(分)</t>
    <rPh sb="15" eb="16">
      <t>プン</t>
    </rPh>
    <phoneticPr fontId="1"/>
  </si>
  <si>
    <t>T２：２車線以上の公道部分の所要時間(分)</t>
    <rPh sb="14" eb="16">
      <t>ショヨウ</t>
    </rPh>
    <rPh sb="16" eb="18">
      <t>ジカン</t>
    </rPh>
    <phoneticPr fontId="1"/>
  </si>
  <si>
    <t>T３：２車線未満の公道部分（現場内含）の所要時間(分)</t>
    <rPh sb="20" eb="22">
      <t>ショヨウ</t>
    </rPh>
    <rPh sb="22" eb="24">
      <t>ジカン</t>
    </rPh>
    <phoneticPr fontId="1"/>
  </si>
  <si>
    <t>0.35BH(平積)</t>
    <rPh sb="7" eb="8">
      <t>ヒラ</t>
    </rPh>
    <rPh sb="8" eb="9">
      <t>ヅ</t>
    </rPh>
    <phoneticPr fontId="1"/>
  </si>
  <si>
    <t>0.60BH(平積)</t>
    <phoneticPr fontId="1"/>
  </si>
  <si>
    <t>1.00BH(平積)</t>
    <phoneticPr fontId="1"/>
  </si>
  <si>
    <t>○○○○○○工事</t>
    <rPh sb="6" eb="8">
      <t>コウジ</t>
    </rPh>
    <phoneticPr fontId="1"/>
  </si>
  <si>
    <t>４ｔ</t>
    <phoneticPr fontId="1"/>
  </si>
  <si>
    <t>６ｔ</t>
    <phoneticPr fontId="1"/>
  </si>
  <si>
    <t>８ｔ</t>
    <phoneticPr fontId="1"/>
  </si>
  <si>
    <t>１０ｔ</t>
    <phoneticPr fontId="1"/>
  </si>
  <si>
    <t>１０ｔ</t>
    <phoneticPr fontId="1"/>
  </si>
  <si>
    <t>１０ｔ</t>
    <phoneticPr fontId="1"/>
  </si>
  <si>
    <t>１２－３４</t>
    <phoneticPr fontId="1"/>
  </si>
  <si>
    <t>２３－４５</t>
    <phoneticPr fontId="1"/>
  </si>
  <si>
    <t>４５－６７</t>
    <phoneticPr fontId="1"/>
  </si>
  <si>
    <t>５６－７８</t>
    <phoneticPr fontId="1"/>
  </si>
  <si>
    <t>６７－８９</t>
    <phoneticPr fontId="1"/>
  </si>
  <si>
    <t>７８－９０</t>
    <phoneticPr fontId="1"/>
  </si>
  <si>
    <t>※提出先</t>
    <rPh sb="1" eb="3">
      <t>テイシュツ</t>
    </rPh>
    <rPh sb="3" eb="4">
      <t>サキ</t>
    </rPh>
    <phoneticPr fontId="1"/>
  </si>
  <si>
    <t>土砂搬出回数を記入する。</t>
    <rPh sb="0" eb="2">
      <t>ドシャ</t>
    </rPh>
    <rPh sb="2" eb="4">
      <t>ハンシュツ</t>
    </rPh>
    <rPh sb="4" eb="6">
      <t>カイスウ</t>
    </rPh>
    <rPh sb="7" eb="9">
      <t>キニュウ</t>
    </rPh>
    <phoneticPr fontId="1"/>
  </si>
  <si>
    <t>トラック出面表</t>
    <rPh sb="4" eb="5">
      <t>デ</t>
    </rPh>
    <rPh sb="5" eb="6">
      <t>ヅラ</t>
    </rPh>
    <rPh sb="6" eb="7">
      <t>ヒョウ</t>
    </rPh>
    <phoneticPr fontId="1"/>
  </si>
  <si>
    <t>トラック出面表（記載例）</t>
    <rPh sb="4" eb="5">
      <t>デ</t>
    </rPh>
    <rPh sb="5" eb="6">
      <t>ヅラ</t>
    </rPh>
    <rPh sb="6" eb="7">
      <t>ヒョウ</t>
    </rPh>
    <rPh sb="8" eb="10">
      <t>キサイ</t>
    </rPh>
    <rPh sb="10" eb="11">
      <t>レイ</t>
    </rPh>
    <phoneticPr fontId="1"/>
  </si>
  <si>
    <t>合計</t>
    <rPh sb="0" eb="2">
      <t>ゴウケイ</t>
    </rPh>
    <phoneticPr fontId="1"/>
  </si>
  <si>
    <t>往復時間(待ち時間を除く）</t>
    <rPh sb="0" eb="2">
      <t>オウフク</t>
    </rPh>
    <rPh sb="2" eb="4">
      <t>ジカン</t>
    </rPh>
    <rPh sb="5" eb="6">
      <t>マ</t>
    </rPh>
    <rPh sb="7" eb="9">
      <t>ジカン</t>
    </rPh>
    <rPh sb="10" eb="11">
      <t>ノゾ</t>
    </rPh>
    <phoneticPr fontId="1"/>
  </si>
  <si>
    <t>単位：分（30秒未満切捨て、30秒以上切り上げ）</t>
    <rPh sb="0" eb="2">
      <t>タンイ</t>
    </rPh>
    <rPh sb="3" eb="4">
      <t>フン</t>
    </rPh>
    <rPh sb="7" eb="8">
      <t>ビョウ</t>
    </rPh>
    <rPh sb="8" eb="10">
      <t>ミマン</t>
    </rPh>
    <rPh sb="10" eb="12">
      <t>キリス</t>
    </rPh>
    <rPh sb="16" eb="19">
      <t>ビョウイジョウ</t>
    </rPh>
    <rPh sb="19" eb="20">
      <t>キ</t>
    </rPh>
    <rPh sb="21" eb="22">
      <t>ア</t>
    </rPh>
    <phoneticPr fontId="1"/>
  </si>
  <si>
    <t>計</t>
    <rPh sb="0" eb="1">
      <t>ケイ</t>
    </rPh>
    <phoneticPr fontId="1"/>
  </si>
  <si>
    <t>現場での待ち時間</t>
    <rPh sb="0" eb="2">
      <t>ゲンバ</t>
    </rPh>
    <rPh sb="4" eb="5">
      <t>マ</t>
    </rPh>
    <rPh sb="6" eb="8">
      <t>ジカン</t>
    </rPh>
    <phoneticPr fontId="1"/>
  </si>
  <si>
    <t>運搬距離：２車線未満の公道部分（現場内含）</t>
    <rPh sb="0" eb="2">
      <t>ウンパン</t>
    </rPh>
    <rPh sb="2" eb="4">
      <t>キョリ</t>
    </rPh>
    <phoneticPr fontId="1"/>
  </si>
  <si>
    <t>運搬距離：２車線以上の公道部分</t>
    <rPh sb="0" eb="2">
      <t>ウンパン</t>
    </rPh>
    <rPh sb="2" eb="4">
      <t>キョリ</t>
    </rPh>
    <phoneticPr fontId="1"/>
  </si>
  <si>
    <t>※機械の規格ごとに記入してください。</t>
    <rPh sb="1" eb="3">
      <t>キカイ</t>
    </rPh>
    <rPh sb="4" eb="6">
      <t>キカク</t>
    </rPh>
    <rPh sb="9" eb="11">
      <t>キニュウ</t>
    </rPh>
    <phoneticPr fontId="1"/>
  </si>
  <si>
    <t>往復時間は、現場での積込～往路～積降～復路までとする。現場での待ち時間を除いたもの。</t>
    <rPh sb="0" eb="2">
      <t>オウフク</t>
    </rPh>
    <rPh sb="2" eb="4">
      <t>ジカン</t>
    </rPh>
    <rPh sb="6" eb="8">
      <t>ゲンバ</t>
    </rPh>
    <rPh sb="10" eb="12">
      <t>ツミコミ</t>
    </rPh>
    <rPh sb="13" eb="15">
      <t>オウロ</t>
    </rPh>
    <rPh sb="16" eb="18">
      <t>ツミオロシ</t>
    </rPh>
    <rPh sb="19" eb="21">
      <t>フクロ</t>
    </rPh>
    <rPh sb="27" eb="29">
      <t>ゲンバ</t>
    </rPh>
    <rPh sb="31" eb="32">
      <t>マ</t>
    </rPh>
    <rPh sb="33" eb="35">
      <t>ジカン</t>
    </rPh>
    <rPh sb="36" eb="37">
      <t>ノゾ</t>
    </rPh>
    <phoneticPr fontId="1"/>
  </si>
  <si>
    <t>１つの現場でダンプの規格ごとに１０回程度測定すること。</t>
    <rPh sb="3" eb="5">
      <t>ゲンバ</t>
    </rPh>
    <rPh sb="10" eb="12">
      <t>キカク</t>
    </rPh>
    <rPh sb="17" eb="18">
      <t>カイ</t>
    </rPh>
    <rPh sb="18" eb="20">
      <t>テイド</t>
    </rPh>
    <rPh sb="20" eb="22">
      <t>ソクテイ</t>
    </rPh>
    <phoneticPr fontId="1"/>
  </si>
  <si>
    <t>サイクルタイム確認表（記載例）</t>
    <rPh sb="7" eb="9">
      <t>カクニン</t>
    </rPh>
    <rPh sb="9" eb="10">
      <t>ヒョウ</t>
    </rPh>
    <rPh sb="11" eb="13">
      <t>キサイ</t>
    </rPh>
    <rPh sb="13" eb="14">
      <t>レイ</t>
    </rPh>
    <phoneticPr fontId="1"/>
  </si>
  <si>
    <t>１台／日毎の写真を撮影しておくこと。</t>
    <rPh sb="1" eb="2">
      <t>ダイ</t>
    </rPh>
    <rPh sb="3" eb="4">
      <t>ニチ</t>
    </rPh>
    <rPh sb="4" eb="5">
      <t>ゴト</t>
    </rPh>
    <rPh sb="6" eb="8">
      <t>シャシン</t>
    </rPh>
    <rPh sb="9" eb="11">
      <t>サツエイ</t>
    </rPh>
    <phoneticPr fontId="1"/>
  </si>
  <si>
    <t>※この表は県全体の基準値を設定するためのものであり、この値を用いて設計変更しないこ</t>
    <rPh sb="3" eb="4">
      <t>ヒョウ</t>
    </rPh>
    <rPh sb="5" eb="6">
      <t>ケン</t>
    </rPh>
    <rPh sb="6" eb="8">
      <t>ゼンタイ</t>
    </rPh>
    <rPh sb="9" eb="11">
      <t>キジュン</t>
    </rPh>
    <rPh sb="11" eb="12">
      <t>チ</t>
    </rPh>
    <rPh sb="13" eb="15">
      <t>セッテイ</t>
    </rPh>
    <rPh sb="28" eb="29">
      <t>アタイ</t>
    </rPh>
    <rPh sb="30" eb="31">
      <t>モチ</t>
    </rPh>
    <rPh sb="33" eb="35">
      <t>セッケイ</t>
    </rPh>
    <rPh sb="35" eb="37">
      <t>ヘンコウ</t>
    </rPh>
    <phoneticPr fontId="1"/>
  </si>
  <si>
    <t>　と。</t>
    <phoneticPr fontId="1"/>
  </si>
  <si>
    <t>※原則８．５minとする。</t>
    <rPh sb="1" eb="3">
      <t>ゲンソク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</si>
</sst>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7" formatCode="0&quot;回&quot;\ "/>
    <numFmt numFmtId="178" formatCode="0.0"/>
    <numFmt numFmtId="179" formatCode="0.000"/>
    <numFmt numFmtId="180" formatCode="0.0_ "/>
    <numFmt numFmtId="181" formatCode="0_ "/>
    <numFmt numFmtId="184" formatCode="0_ &quot;分&quot;"/>
  </numFmts>
  <fonts count="17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rgb="FF2603BD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b/>
      <i/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1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2" xfId="0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17" fontId="0" fillId="2" borderId="6" xfId="0" applyNumberFormat="1" applyFill="1" applyBorder="1">
      <alignment vertical="center"/>
    </xf>
    <xf numFmtId="56" fontId="0" fillId="3" borderId="2" xfId="0" applyNumberFormat="1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56" fontId="0" fillId="4" borderId="2" xfId="0" applyNumberForma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2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5" borderId="0" xfId="0" applyFill="1">
      <alignment vertical="center"/>
    </xf>
    <xf numFmtId="0" fontId="0" fillId="6" borderId="8" xfId="0" applyFill="1" applyBorder="1">
      <alignment vertical="center"/>
    </xf>
    <xf numFmtId="0" fontId="0" fillId="0" borderId="3" xfId="0" applyBorder="1">
      <alignment vertical="center"/>
    </xf>
    <xf numFmtId="178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3" fillId="0" borderId="0" xfId="0" applyNumberFormat="1" applyFont="1" applyFill="1" applyBorder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8" fontId="12" fillId="0" borderId="0" xfId="0" applyNumberFormat="1" applyFont="1" applyAlignment="1">
      <alignment horizontal="center" vertical="center"/>
    </xf>
    <xf numFmtId="180" fontId="12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180" fontId="12" fillId="0" borderId="0" xfId="0" applyNumberFormat="1" applyFont="1">
      <alignment vertical="center"/>
    </xf>
    <xf numFmtId="181" fontId="12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8" fontId="0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6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0" fillId="0" borderId="9" xfId="0" applyBorder="1">
      <alignment vertical="center"/>
    </xf>
    <xf numFmtId="56" fontId="0" fillId="4" borderId="10" xfId="0" applyNumberFormat="1" applyFill="1" applyBorder="1">
      <alignment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>
      <alignment vertical="center"/>
    </xf>
    <xf numFmtId="56" fontId="0" fillId="4" borderId="6" xfId="0" applyNumberFormat="1" applyFill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0" borderId="11" xfId="0" applyBorder="1">
      <alignment vertical="center"/>
    </xf>
    <xf numFmtId="184" fontId="0" fillId="0" borderId="13" xfId="0" applyNumberFormat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184" fontId="0" fillId="0" borderId="2" xfId="0" applyNumberFormat="1" applyBorder="1">
      <alignment vertical="center"/>
    </xf>
    <xf numFmtId="184" fontId="0" fillId="0" borderId="10" xfId="0" applyNumberFormat="1" applyBorder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0" xfId="0" applyFill="1">
      <alignment vertical="center"/>
    </xf>
    <xf numFmtId="0" fontId="0" fillId="7" borderId="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184" fontId="0" fillId="7" borderId="4" xfId="0" applyNumberFormat="1" applyFill="1" applyBorder="1" applyAlignment="1">
      <alignment horizontal="center" vertical="center"/>
    </xf>
    <xf numFmtId="184" fontId="0" fillId="7" borderId="5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4" fontId="0" fillId="0" borderId="14" xfId="0" applyNumberFormat="1" applyFill="1" applyBorder="1" applyAlignment="1">
      <alignment horizontal="center" vertical="center"/>
    </xf>
    <xf numFmtId="184" fontId="0" fillId="0" borderId="15" xfId="0" applyNumberForma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2603BD"/>
      <color rgb="FFCC0000"/>
      <color rgb="FFFFCCFF"/>
      <color rgb="FFCCFFFF"/>
      <color rgb="FF008000"/>
      <color rgb="FFCCFF99"/>
      <color rgb="FF66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9"/>
  <sheetViews>
    <sheetView tabSelected="1" view="pageBreakPreview" zoomScale="85" zoomScaleNormal="100" zoomScaleSheetLayoutView="85" workbookViewId="0">
      <selection activeCell="N53" sqref="N53:N54"/>
    </sheetView>
  </sheetViews>
  <sheetFormatPr defaultRowHeight="13.2"/>
  <cols>
    <col min="6" max="6" width="9.109375" customWidth="1"/>
    <col min="7" max="7" width="7.6640625" customWidth="1"/>
    <col min="8" max="9" width="6.44140625" customWidth="1"/>
    <col min="11" max="11" width="5.6640625" customWidth="1"/>
    <col min="13" max="13" width="11.33203125" customWidth="1"/>
    <col min="14" max="14" width="18.109375" customWidth="1"/>
  </cols>
  <sheetData>
    <row r="1" spans="1:16" ht="23.4">
      <c r="B1" s="28" t="s">
        <v>103</v>
      </c>
    </row>
    <row r="3" spans="1:16" ht="13.8" thickBot="1">
      <c r="A3" s="71" t="s">
        <v>8</v>
      </c>
      <c r="B3" s="20" t="s">
        <v>9</v>
      </c>
      <c r="C3" s="20"/>
      <c r="E3" s="18"/>
      <c r="F3" t="s">
        <v>15</v>
      </c>
      <c r="G3" s="37" t="s">
        <v>52</v>
      </c>
    </row>
    <row r="4" spans="1:16" ht="13.8" thickBot="1">
      <c r="A4" s="71"/>
      <c r="B4" s="71" t="s">
        <v>10</v>
      </c>
      <c r="C4" s="71"/>
      <c r="E4" s="19"/>
      <c r="F4" t="s">
        <v>15</v>
      </c>
      <c r="G4" s="37" t="s">
        <v>102</v>
      </c>
    </row>
    <row r="5" spans="1:16">
      <c r="A5" s="33" t="s">
        <v>11</v>
      </c>
      <c r="B5" s="32" t="s">
        <v>12</v>
      </c>
      <c r="C5" s="33"/>
      <c r="D5" s="37"/>
      <c r="E5" s="37"/>
      <c r="F5" s="37"/>
      <c r="G5" s="37"/>
      <c r="H5" s="37"/>
      <c r="I5" s="37"/>
    </row>
    <row r="6" spans="1:16">
      <c r="A6" s="33" t="s">
        <v>13</v>
      </c>
      <c r="B6" s="32" t="s">
        <v>14</v>
      </c>
      <c r="C6" s="33"/>
      <c r="D6" s="37" t="s">
        <v>15</v>
      </c>
      <c r="E6" s="37" t="s">
        <v>15</v>
      </c>
      <c r="F6" s="37" t="s">
        <v>15</v>
      </c>
      <c r="G6" s="37" t="s">
        <v>15</v>
      </c>
      <c r="H6" s="38" t="s">
        <v>16</v>
      </c>
      <c r="I6" s="37"/>
    </row>
    <row r="7" spans="1:16">
      <c r="A7" s="33" t="s">
        <v>17</v>
      </c>
      <c r="B7" s="32" t="s">
        <v>18</v>
      </c>
      <c r="C7" s="33"/>
      <c r="D7" s="37" t="s">
        <v>15</v>
      </c>
      <c r="E7" s="37" t="s">
        <v>15</v>
      </c>
      <c r="F7" s="37" t="s">
        <v>15</v>
      </c>
      <c r="G7" s="37" t="s">
        <v>15</v>
      </c>
      <c r="H7" s="37">
        <v>1</v>
      </c>
      <c r="I7" s="37"/>
    </row>
    <row r="8" spans="1:16">
      <c r="A8" s="33" t="s">
        <v>19</v>
      </c>
      <c r="B8" s="32" t="s">
        <v>20</v>
      </c>
      <c r="C8" s="33"/>
      <c r="D8" s="37" t="s">
        <v>15</v>
      </c>
      <c r="E8" s="37" t="s">
        <v>15</v>
      </c>
      <c r="F8" s="37" t="s">
        <v>15</v>
      </c>
      <c r="G8" s="37" t="s">
        <v>15</v>
      </c>
      <c r="H8" s="37">
        <v>1</v>
      </c>
      <c r="I8" s="37"/>
    </row>
    <row r="9" spans="1:16">
      <c r="A9" s="33" t="s">
        <v>21</v>
      </c>
      <c r="B9" s="33" t="s">
        <v>22</v>
      </c>
      <c r="C9" s="33"/>
      <c r="D9" s="37" t="s">
        <v>15</v>
      </c>
      <c r="E9" s="37" t="s">
        <v>15</v>
      </c>
      <c r="F9" s="37" t="s">
        <v>15</v>
      </c>
      <c r="G9" s="37" t="s">
        <v>15</v>
      </c>
      <c r="H9" s="37">
        <v>0.9</v>
      </c>
      <c r="I9" s="37"/>
    </row>
    <row r="10" spans="1:16">
      <c r="A10" s="12"/>
      <c r="B10" s="12"/>
      <c r="C10" s="12"/>
    </row>
    <row r="11" spans="1:16">
      <c r="B11" t="s">
        <v>16</v>
      </c>
      <c r="C11" t="s">
        <v>31</v>
      </c>
      <c r="E11" t="s">
        <v>51</v>
      </c>
    </row>
    <row r="12" spans="1:16">
      <c r="A12" s="13"/>
      <c r="B12" s="13" t="s">
        <v>24</v>
      </c>
      <c r="C12" s="13" t="s">
        <v>25</v>
      </c>
      <c r="D12" s="13" t="s">
        <v>26</v>
      </c>
      <c r="E12" s="13" t="s">
        <v>27</v>
      </c>
      <c r="F12" s="70" t="s">
        <v>28</v>
      </c>
      <c r="G12" s="70"/>
    </row>
    <row r="13" spans="1:16">
      <c r="A13" s="13" t="s">
        <v>29</v>
      </c>
      <c r="B13" s="13">
        <v>2.2000000000000002</v>
      </c>
      <c r="C13" s="13">
        <v>3.3</v>
      </c>
      <c r="D13" s="13">
        <v>4.4000000000000004</v>
      </c>
      <c r="E13" s="13">
        <v>5.3</v>
      </c>
      <c r="F13" s="70" t="s">
        <v>32</v>
      </c>
      <c r="G13" s="70"/>
      <c r="M13" s="13" t="s">
        <v>107</v>
      </c>
      <c r="N13" s="13">
        <v>2.2000000000000002</v>
      </c>
      <c r="O13" s="2"/>
      <c r="P13" s="2"/>
    </row>
    <row r="14" spans="1:16">
      <c r="A14" s="13" t="s">
        <v>30</v>
      </c>
      <c r="B14" s="13">
        <v>1.8</v>
      </c>
      <c r="C14" s="13">
        <v>2.7</v>
      </c>
      <c r="D14" s="13">
        <v>3.6</v>
      </c>
      <c r="E14" s="13">
        <v>4.3</v>
      </c>
      <c r="F14" s="70" t="s">
        <v>33</v>
      </c>
      <c r="G14" s="70"/>
      <c r="M14" s="13" t="s">
        <v>108</v>
      </c>
      <c r="N14" s="13">
        <v>1.8</v>
      </c>
      <c r="O14" s="2"/>
      <c r="P14" s="2"/>
    </row>
    <row r="15" spans="1:16" ht="14.4">
      <c r="A15" s="24" t="s">
        <v>19</v>
      </c>
      <c r="B15" s="25" t="s">
        <v>35</v>
      </c>
      <c r="C15" s="14"/>
      <c r="M15" s="13"/>
      <c r="N15" s="13"/>
      <c r="O15" s="2"/>
      <c r="P15" s="2"/>
    </row>
    <row r="16" spans="1:16" ht="14.4">
      <c r="A16" s="43"/>
      <c r="B16" s="25" t="s">
        <v>34</v>
      </c>
      <c r="C16" s="14"/>
      <c r="M16" s="13"/>
      <c r="N16" s="13"/>
      <c r="P16" s="2"/>
    </row>
    <row r="17" spans="1:14">
      <c r="A17" s="14"/>
      <c r="B17" s="14"/>
      <c r="C17" s="14"/>
      <c r="M17" s="13"/>
      <c r="N17" s="13"/>
    </row>
    <row r="18" spans="1:14">
      <c r="A18" s="29" t="s">
        <v>109</v>
      </c>
      <c r="B18" s="14"/>
      <c r="C18" s="14"/>
      <c r="M18" s="13"/>
      <c r="N18" s="13"/>
    </row>
    <row r="19" spans="1:14">
      <c r="A19" s="29"/>
      <c r="B19" s="45" t="s">
        <v>105</v>
      </c>
      <c r="C19" s="46"/>
      <c r="E19" s="72" t="s">
        <v>107</v>
      </c>
      <c r="F19" s="72"/>
      <c r="M19" s="4" t="s">
        <v>112</v>
      </c>
      <c r="N19" s="13">
        <v>25.4</v>
      </c>
    </row>
    <row r="20" spans="1:14">
      <c r="A20" s="29"/>
      <c r="B20" t="s">
        <v>106</v>
      </c>
      <c r="C20" s="46"/>
      <c r="E20" s="72" t="s">
        <v>112</v>
      </c>
      <c r="F20" s="72"/>
      <c r="M20" s="4" t="s">
        <v>113</v>
      </c>
      <c r="N20" s="13">
        <v>49.21</v>
      </c>
    </row>
    <row r="21" spans="1:14">
      <c r="A21" s="32" t="s">
        <v>37</v>
      </c>
      <c r="B21" s="14"/>
      <c r="C21" s="14"/>
      <c r="M21" s="4" t="s">
        <v>114</v>
      </c>
      <c r="N21" s="13">
        <v>82.54</v>
      </c>
    </row>
    <row r="22" spans="1:14">
      <c r="A22" s="47"/>
      <c r="B22" s="48">
        <f>VLOOKUP(E19,M13:N18,2,TRUE)</f>
        <v>2.2000000000000002</v>
      </c>
      <c r="C22" s="49" t="s">
        <v>36</v>
      </c>
      <c r="D22" s="48">
        <f>VLOOKUP(E20,M19:N21,2,TRUE)</f>
        <v>25.4</v>
      </c>
      <c r="E22" s="49" t="s">
        <v>23</v>
      </c>
      <c r="F22" s="33">
        <v>60</v>
      </c>
      <c r="G22" s="37" t="s">
        <v>38</v>
      </c>
      <c r="H22" s="26">
        <f>ROUND(B22/D22*F22,1)</f>
        <v>5.2</v>
      </c>
    </row>
    <row r="23" spans="1:14">
      <c r="A23" s="22" t="s">
        <v>39</v>
      </c>
      <c r="B23" s="14"/>
      <c r="C23" s="14"/>
      <c r="G23" s="17" t="s">
        <v>3</v>
      </c>
    </row>
    <row r="24" spans="1:14">
      <c r="A24" s="32" t="s">
        <v>42</v>
      </c>
      <c r="B24" s="14"/>
      <c r="C24" s="14"/>
    </row>
    <row r="25" spans="1:14">
      <c r="A25" s="32" t="s">
        <v>56</v>
      </c>
      <c r="B25" s="14"/>
      <c r="C25" s="14"/>
    </row>
    <row r="26" spans="1:14">
      <c r="A26" s="14"/>
      <c r="B26" s="14"/>
      <c r="C26" s="14"/>
    </row>
    <row r="27" spans="1:14">
      <c r="A27" s="30" t="s">
        <v>110</v>
      </c>
      <c r="H27" t="s">
        <v>5</v>
      </c>
    </row>
    <row r="28" spans="1:14">
      <c r="A28" s="32" t="s">
        <v>57</v>
      </c>
      <c r="J28" s="21">
        <v>28</v>
      </c>
      <c r="K28" t="s">
        <v>55</v>
      </c>
    </row>
    <row r="29" spans="1:14">
      <c r="A29" s="32" t="s">
        <v>58</v>
      </c>
      <c r="J29" s="21">
        <v>30</v>
      </c>
      <c r="K29" t="s">
        <v>55</v>
      </c>
    </row>
    <row r="30" spans="1:14" ht="13.8" thickBot="1">
      <c r="A30" s="32" t="s">
        <v>59</v>
      </c>
      <c r="J30" s="42">
        <f>AVERAGE(J28:J29)</f>
        <v>29</v>
      </c>
      <c r="K30" t="s">
        <v>55</v>
      </c>
    </row>
    <row r="31" spans="1:14" ht="13.8" thickBot="1">
      <c r="A31" s="32" t="s">
        <v>60</v>
      </c>
      <c r="J31" s="19">
        <v>9</v>
      </c>
      <c r="K31" t="s">
        <v>4</v>
      </c>
    </row>
    <row r="32" spans="1:14">
      <c r="H32" s="32" t="s">
        <v>54</v>
      </c>
    </row>
    <row r="33" spans="1:11">
      <c r="B33" s="33">
        <v>60</v>
      </c>
      <c r="C33" s="33" t="s">
        <v>40</v>
      </c>
      <c r="D33" s="37">
        <f>J31</f>
        <v>9</v>
      </c>
      <c r="E33" s="33" t="s">
        <v>23</v>
      </c>
      <c r="F33" s="37">
        <f>J30</f>
        <v>29</v>
      </c>
      <c r="G33" s="33" t="s">
        <v>40</v>
      </c>
      <c r="H33" s="33">
        <v>2</v>
      </c>
      <c r="I33" s="14" t="s">
        <v>41</v>
      </c>
      <c r="J33" s="26">
        <f>ROUND(B33*D33/F33*H33,1)</f>
        <v>37.200000000000003</v>
      </c>
    </row>
    <row r="34" spans="1:11">
      <c r="H34" s="23"/>
    </row>
    <row r="35" spans="1:11">
      <c r="A35" s="30" t="s">
        <v>111</v>
      </c>
      <c r="H35" t="s">
        <v>6</v>
      </c>
    </row>
    <row r="36" spans="1:11">
      <c r="A36" s="32" t="s">
        <v>57</v>
      </c>
      <c r="J36" s="21">
        <v>15</v>
      </c>
      <c r="K36" t="s">
        <v>55</v>
      </c>
    </row>
    <row r="37" spans="1:11">
      <c r="A37" s="32" t="s">
        <v>58</v>
      </c>
      <c r="J37" s="21">
        <v>20</v>
      </c>
      <c r="K37" t="s">
        <v>55</v>
      </c>
    </row>
    <row r="38" spans="1:11">
      <c r="A38" s="32" t="s">
        <v>61</v>
      </c>
      <c r="J38" s="42">
        <f>AVERAGE(J36:J37)</f>
        <v>17.5</v>
      </c>
      <c r="K38" t="s">
        <v>55</v>
      </c>
    </row>
    <row r="39" spans="1:11" ht="13.8" thickBot="1">
      <c r="A39" s="32"/>
    </row>
    <row r="40" spans="1:11" ht="13.8" thickBot="1">
      <c r="A40" s="32" t="s">
        <v>62</v>
      </c>
      <c r="J40" s="19">
        <v>1</v>
      </c>
      <c r="K40" t="s">
        <v>4</v>
      </c>
    </row>
    <row r="41" spans="1:11">
      <c r="H41" s="32" t="s">
        <v>54</v>
      </c>
    </row>
    <row r="42" spans="1:11">
      <c r="B42" s="33">
        <v>60</v>
      </c>
      <c r="C42" s="33" t="s">
        <v>40</v>
      </c>
      <c r="D42" s="33">
        <f>J40</f>
        <v>1</v>
      </c>
      <c r="E42" s="33" t="s">
        <v>23</v>
      </c>
      <c r="F42" s="33">
        <f>J38</f>
        <v>17.5</v>
      </c>
      <c r="G42" s="33" t="s">
        <v>40</v>
      </c>
      <c r="H42" s="33">
        <v>2</v>
      </c>
      <c r="I42" s="33" t="s">
        <v>41</v>
      </c>
      <c r="J42" s="26">
        <f>ROUND(B42*D42/F42*H42,1)</f>
        <v>6.9</v>
      </c>
    </row>
    <row r="43" spans="1:11" ht="13.8" thickBot="1"/>
    <row r="44" spans="1:11" ht="13.8" thickBot="1">
      <c r="A44" s="30" t="s">
        <v>43</v>
      </c>
      <c r="E44" s="1"/>
      <c r="J44" s="19">
        <v>8.5</v>
      </c>
      <c r="K44" t="s">
        <v>7</v>
      </c>
    </row>
    <row r="45" spans="1:11">
      <c r="A45" s="32" t="s">
        <v>146</v>
      </c>
      <c r="J45" s="23"/>
    </row>
    <row r="46" spans="1:11">
      <c r="A46" s="32" t="s">
        <v>63</v>
      </c>
      <c r="H46" s="1"/>
    </row>
    <row r="47" spans="1:11">
      <c r="A47" s="14" t="s">
        <v>44</v>
      </c>
      <c r="B47" s="14" t="s">
        <v>41</v>
      </c>
      <c r="C47" s="14" t="s">
        <v>45</v>
      </c>
      <c r="D47" s="14" t="s">
        <v>46</v>
      </c>
      <c r="E47" s="14" t="s">
        <v>47</v>
      </c>
      <c r="F47" s="14" t="s">
        <v>46</v>
      </c>
      <c r="G47" s="14" t="s">
        <v>48</v>
      </c>
      <c r="H47" s="14" t="s">
        <v>46</v>
      </c>
      <c r="I47" s="14" t="s">
        <v>49</v>
      </c>
    </row>
    <row r="48" spans="1:11">
      <c r="B48" s="14" t="s">
        <v>41</v>
      </c>
      <c r="C48" s="33">
        <f>H22</f>
        <v>5.2</v>
      </c>
      <c r="D48" s="33" t="s">
        <v>46</v>
      </c>
      <c r="E48" s="35">
        <f>J33</f>
        <v>37.200000000000003</v>
      </c>
      <c r="F48" s="33" t="s">
        <v>46</v>
      </c>
      <c r="G48" s="35">
        <f>J42</f>
        <v>6.9</v>
      </c>
      <c r="H48" s="33" t="s">
        <v>46</v>
      </c>
      <c r="I48" s="33">
        <f>J44</f>
        <v>8.5</v>
      </c>
    </row>
    <row r="49" spans="1:9">
      <c r="B49" s="14" t="s">
        <v>41</v>
      </c>
      <c r="C49" s="36">
        <f>C48+E48+G48+I48</f>
        <v>57.800000000000004</v>
      </c>
      <c r="D49" s="37" t="s">
        <v>65</v>
      </c>
      <c r="E49" s="39">
        <f>ROUND(C49,)</f>
        <v>58</v>
      </c>
      <c r="F49" s="37"/>
      <c r="G49" s="37"/>
      <c r="H49" s="37"/>
      <c r="I49" s="37"/>
    </row>
    <row r="50" spans="1:9">
      <c r="B50" s="14"/>
      <c r="C50" s="36"/>
      <c r="D50" s="37"/>
      <c r="E50" s="39"/>
      <c r="F50" s="37"/>
      <c r="G50" s="37"/>
      <c r="H50" s="37"/>
      <c r="I50" s="37"/>
    </row>
    <row r="51" spans="1:9">
      <c r="A51" s="31" t="s">
        <v>50</v>
      </c>
    </row>
    <row r="52" spans="1:9">
      <c r="A52" s="71" t="s">
        <v>8</v>
      </c>
      <c r="B52" s="20" t="s">
        <v>9</v>
      </c>
      <c r="C52" s="20"/>
    </row>
    <row r="53" spans="1:9">
      <c r="A53" s="71"/>
      <c r="B53" s="71" t="s">
        <v>10</v>
      </c>
      <c r="C53" s="71"/>
    </row>
    <row r="54" spans="1:9">
      <c r="A54" s="14"/>
      <c r="B54" s="71" t="s">
        <v>41</v>
      </c>
      <c r="C54" s="34">
        <v>60</v>
      </c>
      <c r="D54" s="34" t="s">
        <v>64</v>
      </c>
      <c r="E54" s="34">
        <f>B22</f>
        <v>2.2000000000000002</v>
      </c>
      <c r="F54" s="34" t="s">
        <v>64</v>
      </c>
      <c r="G54" s="34">
        <v>1</v>
      </c>
      <c r="H54" s="34" t="s">
        <v>64</v>
      </c>
      <c r="I54" s="34">
        <f>H9</f>
        <v>0.9</v>
      </c>
    </row>
    <row r="55" spans="1:9">
      <c r="A55" s="14"/>
      <c r="B55" s="71"/>
      <c r="C55" s="33"/>
      <c r="D55" s="33"/>
      <c r="E55" s="33"/>
      <c r="F55" s="40">
        <f>E49</f>
        <v>58</v>
      </c>
      <c r="G55" s="33"/>
      <c r="H55" s="33"/>
      <c r="I55" s="33"/>
    </row>
    <row r="56" spans="1:9">
      <c r="A56" s="14"/>
      <c r="B56" s="71" t="s">
        <v>41</v>
      </c>
      <c r="C56" s="34">
        <f>ROUND(C54*E54*G54*I54,1)</f>
        <v>118.8</v>
      </c>
      <c r="D56" s="33"/>
      <c r="E56" s="33"/>
      <c r="F56" s="33"/>
      <c r="G56" s="33"/>
      <c r="H56" s="33"/>
      <c r="I56" s="33"/>
    </row>
    <row r="57" spans="1:9">
      <c r="A57" s="14"/>
      <c r="B57" s="71"/>
      <c r="C57" s="33">
        <f>F55</f>
        <v>58</v>
      </c>
      <c r="D57" s="33"/>
      <c r="E57" s="33"/>
      <c r="F57" s="33"/>
      <c r="G57" s="33"/>
      <c r="H57" s="33"/>
      <c r="I57" s="33"/>
    </row>
    <row r="58" spans="1:9">
      <c r="A58" s="14"/>
      <c r="B58" s="14" t="s">
        <v>41</v>
      </c>
      <c r="C58" s="41">
        <f>ROUND(C56/C57,3)</f>
        <v>2.048</v>
      </c>
      <c r="D58" t="s">
        <v>53</v>
      </c>
    </row>
    <row r="59" spans="1:9" ht="21" customHeight="1"/>
  </sheetData>
  <mergeCells count="11">
    <mergeCell ref="B54:B55"/>
    <mergeCell ref="B56:B57"/>
    <mergeCell ref="A3:A4"/>
    <mergeCell ref="B4:C4"/>
    <mergeCell ref="F12:G12"/>
    <mergeCell ref="F13:G13"/>
    <mergeCell ref="F14:G14"/>
    <mergeCell ref="A52:A53"/>
    <mergeCell ref="B53:C53"/>
    <mergeCell ref="E19:F19"/>
    <mergeCell ref="E20:F20"/>
  </mergeCells>
  <phoneticPr fontId="1"/>
  <dataValidations count="3">
    <dataValidation type="list" allowBlank="1" showInputMessage="1" showErrorMessage="1" sqref="E56">
      <formula1>$N$13:$N$18</formula1>
    </dataValidation>
    <dataValidation type="list" allowBlank="1" showInputMessage="1" showErrorMessage="1" sqref="E19:F19">
      <formula1>$M$13:$M$14</formula1>
    </dataValidation>
    <dataValidation type="list" allowBlank="1" showInputMessage="1" showErrorMessage="1" sqref="E20:F20">
      <formula1>$M$19:$M$21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="70" zoomScaleNormal="70" workbookViewId="0">
      <selection activeCell="P12" sqref="P12"/>
    </sheetView>
  </sheetViews>
  <sheetFormatPr defaultRowHeight="13.2"/>
  <cols>
    <col min="1" max="1" width="14.5546875" customWidth="1"/>
    <col min="2" max="2" width="14" customWidth="1"/>
    <col min="3" max="7" width="12" customWidth="1"/>
  </cols>
  <sheetData>
    <row r="1" spans="1:7" ht="26.4" customHeight="1">
      <c r="A1" s="73" t="s">
        <v>130</v>
      </c>
      <c r="B1" s="73"/>
      <c r="C1" s="73"/>
      <c r="D1" s="73"/>
      <c r="E1" s="73"/>
      <c r="F1" s="73"/>
      <c r="G1" s="73"/>
    </row>
    <row r="2" spans="1:7" ht="24.6" customHeight="1">
      <c r="A2" t="s">
        <v>0</v>
      </c>
      <c r="B2" t="s">
        <v>115</v>
      </c>
    </row>
    <row r="3" spans="1:7" ht="16.2" customHeight="1">
      <c r="A3" t="s">
        <v>129</v>
      </c>
    </row>
    <row r="4" spans="1:7" ht="16.2" customHeight="1">
      <c r="A4" s="5" t="s">
        <v>99</v>
      </c>
      <c r="B4" s="5"/>
      <c r="C4" s="5"/>
      <c r="D4" s="5"/>
      <c r="E4" s="5"/>
      <c r="F4" s="5"/>
      <c r="G4" s="5"/>
    </row>
    <row r="5" spans="1:7" ht="16.2" customHeight="1">
      <c r="A5" s="6" t="s">
        <v>1</v>
      </c>
      <c r="B5" s="7"/>
      <c r="C5" s="7"/>
      <c r="D5" s="7"/>
      <c r="E5" s="7"/>
      <c r="F5" s="8"/>
      <c r="G5" s="8"/>
    </row>
    <row r="6" spans="1:7" ht="16.2" customHeight="1">
      <c r="A6" s="10" t="s">
        <v>2</v>
      </c>
      <c r="B6" s="4"/>
      <c r="C6" s="4"/>
      <c r="D6" s="4"/>
      <c r="E6" s="4"/>
      <c r="F6" s="4"/>
      <c r="G6" s="4"/>
    </row>
    <row r="7" spans="1:7" ht="16.2" customHeight="1">
      <c r="A7" s="11">
        <v>43040</v>
      </c>
      <c r="B7" s="15"/>
      <c r="C7" s="15"/>
      <c r="D7" s="15"/>
      <c r="E7" s="16"/>
      <c r="F7" s="16"/>
      <c r="G7" s="16"/>
    </row>
    <row r="8" spans="1:7" ht="16.2" customHeight="1">
      <c r="A8" s="11">
        <v>43041</v>
      </c>
      <c r="B8" s="15"/>
      <c r="C8" s="15"/>
      <c r="D8" s="15"/>
      <c r="E8" s="16"/>
      <c r="F8" s="16"/>
      <c r="G8" s="16"/>
    </row>
    <row r="9" spans="1:7" ht="16.2" customHeight="1">
      <c r="A9" s="11">
        <v>43042</v>
      </c>
      <c r="B9" s="15"/>
      <c r="C9" s="15"/>
      <c r="D9" s="15"/>
      <c r="E9" s="16"/>
      <c r="F9" s="16"/>
      <c r="G9" s="16"/>
    </row>
    <row r="10" spans="1:7" ht="16.2" customHeight="1">
      <c r="A10" s="9">
        <v>43043</v>
      </c>
      <c r="B10" s="16"/>
      <c r="C10" s="16"/>
      <c r="D10" s="16"/>
      <c r="E10" s="16"/>
      <c r="F10" s="16"/>
      <c r="G10" s="16"/>
    </row>
    <row r="11" spans="1:7" ht="16.2" customHeight="1">
      <c r="A11" s="9">
        <v>43044</v>
      </c>
      <c r="B11" s="16"/>
      <c r="C11" s="16"/>
      <c r="D11" s="16"/>
      <c r="E11" s="16"/>
      <c r="F11" s="16"/>
      <c r="G11" s="16"/>
    </row>
    <row r="12" spans="1:7" ht="16.2" customHeight="1">
      <c r="A12" s="11">
        <v>43045</v>
      </c>
      <c r="B12" s="15"/>
      <c r="C12" s="15"/>
      <c r="D12" s="15"/>
      <c r="E12" s="16"/>
      <c r="F12" s="16"/>
      <c r="G12" s="16"/>
    </row>
    <row r="13" spans="1:7" ht="16.2" customHeight="1">
      <c r="A13" s="11">
        <v>43046</v>
      </c>
      <c r="B13" s="15"/>
      <c r="C13" s="15"/>
      <c r="D13" s="15"/>
      <c r="E13" s="16"/>
      <c r="F13" s="16"/>
      <c r="G13" s="16"/>
    </row>
    <row r="14" spans="1:7" ht="16.2" customHeight="1">
      <c r="A14" s="11">
        <v>43047</v>
      </c>
      <c r="B14" s="15"/>
      <c r="C14" s="15"/>
      <c r="D14" s="15"/>
      <c r="E14" s="16"/>
      <c r="F14" s="16"/>
      <c r="G14" s="16"/>
    </row>
    <row r="15" spans="1:7" ht="16.2" customHeight="1">
      <c r="A15" s="11">
        <v>43048</v>
      </c>
      <c r="B15" s="15"/>
      <c r="C15" s="15"/>
      <c r="D15" s="15"/>
      <c r="E15" s="16"/>
      <c r="F15" s="16"/>
      <c r="G15" s="16"/>
    </row>
    <row r="16" spans="1:7" ht="16.2" customHeight="1">
      <c r="A16" s="11">
        <v>43049</v>
      </c>
      <c r="B16" s="15"/>
      <c r="C16" s="15"/>
      <c r="D16" s="15"/>
      <c r="E16" s="16"/>
      <c r="F16" s="16"/>
      <c r="G16" s="16"/>
    </row>
    <row r="17" spans="1:7" ht="16.2" customHeight="1">
      <c r="A17" s="9">
        <v>43050</v>
      </c>
      <c r="B17" s="16"/>
      <c r="C17" s="16"/>
      <c r="D17" s="16"/>
      <c r="E17" s="16"/>
      <c r="F17" s="16"/>
      <c r="G17" s="16"/>
    </row>
    <row r="18" spans="1:7" ht="16.2" customHeight="1">
      <c r="A18" s="9">
        <v>43051</v>
      </c>
      <c r="B18" s="16"/>
      <c r="C18" s="16"/>
      <c r="D18" s="16"/>
      <c r="E18" s="16"/>
      <c r="F18" s="16"/>
      <c r="G18" s="16"/>
    </row>
    <row r="19" spans="1:7" ht="16.2" customHeight="1">
      <c r="A19" s="11">
        <v>43052</v>
      </c>
      <c r="B19" s="15"/>
      <c r="C19" s="15"/>
      <c r="D19" s="15"/>
      <c r="E19" s="16"/>
      <c r="F19" s="16"/>
      <c r="G19" s="16"/>
    </row>
    <row r="20" spans="1:7" ht="16.2" customHeight="1">
      <c r="A20" s="11">
        <v>43053</v>
      </c>
      <c r="B20" s="15"/>
      <c r="C20" s="15"/>
      <c r="D20" s="15"/>
      <c r="E20" s="16"/>
      <c r="F20" s="16"/>
      <c r="G20" s="16"/>
    </row>
    <row r="21" spans="1:7" ht="16.2" customHeight="1">
      <c r="A21" s="11">
        <v>43054</v>
      </c>
      <c r="B21" s="15"/>
      <c r="C21" s="15"/>
      <c r="D21" s="15"/>
      <c r="E21" s="16"/>
      <c r="F21" s="16"/>
      <c r="G21" s="16"/>
    </row>
    <row r="22" spans="1:7" ht="16.2" customHeight="1">
      <c r="A22" s="11">
        <v>43055</v>
      </c>
      <c r="B22" s="15"/>
      <c r="C22" s="15"/>
      <c r="D22" s="15"/>
      <c r="E22" s="16"/>
      <c r="F22" s="16"/>
      <c r="G22" s="16"/>
    </row>
    <row r="23" spans="1:7" ht="16.2" customHeight="1">
      <c r="A23" s="11">
        <v>43056</v>
      </c>
      <c r="B23" s="15"/>
      <c r="C23" s="15"/>
      <c r="D23" s="15"/>
      <c r="E23" s="16"/>
      <c r="F23" s="16"/>
      <c r="G23" s="16"/>
    </row>
    <row r="24" spans="1:7" ht="16.2" customHeight="1">
      <c r="A24" s="9">
        <v>43057</v>
      </c>
      <c r="B24" s="16"/>
      <c r="C24" s="16"/>
      <c r="D24" s="16"/>
      <c r="E24" s="16"/>
      <c r="F24" s="16"/>
      <c r="G24" s="16"/>
    </row>
    <row r="25" spans="1:7" ht="16.2" customHeight="1">
      <c r="A25" s="9">
        <v>43058</v>
      </c>
      <c r="B25" s="16"/>
      <c r="C25" s="16"/>
      <c r="D25" s="16"/>
      <c r="E25" s="16"/>
      <c r="F25" s="16"/>
      <c r="G25" s="16"/>
    </row>
    <row r="26" spans="1:7" ht="16.2" customHeight="1">
      <c r="A26" s="11">
        <v>43059</v>
      </c>
      <c r="B26" s="15"/>
      <c r="C26" s="15"/>
      <c r="D26" s="15"/>
      <c r="E26" s="15"/>
      <c r="F26" s="15"/>
      <c r="G26" s="15"/>
    </row>
    <row r="27" spans="1:7" ht="16.2" customHeight="1">
      <c r="A27" s="11">
        <v>43060</v>
      </c>
      <c r="B27" s="15"/>
      <c r="C27" s="15"/>
      <c r="D27" s="15"/>
      <c r="E27" s="15"/>
      <c r="F27" s="15"/>
      <c r="G27" s="15"/>
    </row>
    <row r="28" spans="1:7" ht="16.2" customHeight="1">
      <c r="A28" s="11">
        <v>43061</v>
      </c>
      <c r="B28" s="15"/>
      <c r="C28" s="15"/>
      <c r="D28" s="15"/>
      <c r="E28" s="15"/>
      <c r="F28" s="15"/>
      <c r="G28" s="15"/>
    </row>
    <row r="29" spans="1:7" ht="16.2" customHeight="1">
      <c r="A29" s="11">
        <v>43062</v>
      </c>
      <c r="B29" s="15"/>
      <c r="C29" s="15"/>
      <c r="D29" s="15"/>
      <c r="E29" s="15"/>
      <c r="F29" s="15"/>
      <c r="G29" s="15"/>
    </row>
    <row r="30" spans="1:7" ht="16.2" customHeight="1">
      <c r="A30" s="11">
        <v>43063</v>
      </c>
      <c r="B30" s="15"/>
      <c r="C30" s="15"/>
      <c r="D30" s="15"/>
      <c r="E30" s="15"/>
      <c r="F30" s="15"/>
      <c r="G30" s="15"/>
    </row>
    <row r="31" spans="1:7" ht="16.2" customHeight="1">
      <c r="A31" s="9">
        <v>43064</v>
      </c>
      <c r="B31" s="16"/>
      <c r="C31" s="16"/>
      <c r="D31" s="16"/>
      <c r="E31" s="16"/>
      <c r="F31" s="16"/>
      <c r="G31" s="16"/>
    </row>
    <row r="32" spans="1:7" ht="16.2" customHeight="1">
      <c r="A32" s="9">
        <v>43065</v>
      </c>
      <c r="B32" s="16"/>
      <c r="C32" s="16"/>
      <c r="D32" s="16"/>
      <c r="E32" s="16"/>
      <c r="F32" s="16"/>
      <c r="G32" s="16"/>
    </row>
    <row r="33" spans="1:7" ht="16.2" customHeight="1">
      <c r="A33" s="11">
        <v>43066</v>
      </c>
      <c r="B33" s="15"/>
      <c r="C33" s="15"/>
      <c r="D33" s="15"/>
      <c r="E33" s="15"/>
      <c r="F33" s="15"/>
      <c r="G33" s="15"/>
    </row>
    <row r="34" spans="1:7" ht="16.2" customHeight="1">
      <c r="A34" s="11">
        <v>43067</v>
      </c>
      <c r="B34" s="15"/>
      <c r="C34" s="15"/>
      <c r="D34" s="15"/>
      <c r="E34" s="15"/>
      <c r="F34" s="15"/>
      <c r="G34" s="15"/>
    </row>
    <row r="35" spans="1:7" ht="16.2" customHeight="1">
      <c r="A35" s="11">
        <v>43068</v>
      </c>
      <c r="B35" s="15"/>
      <c r="C35" s="15"/>
      <c r="D35" s="15"/>
      <c r="E35" s="15"/>
      <c r="F35" s="15"/>
      <c r="G35" s="15"/>
    </row>
    <row r="36" spans="1:7" ht="16.2" customHeight="1">
      <c r="A36" s="11">
        <v>43069</v>
      </c>
      <c r="B36" s="15"/>
      <c r="C36" s="15"/>
      <c r="D36" s="15"/>
      <c r="E36" s="15"/>
      <c r="F36" s="15"/>
      <c r="G36" s="15"/>
    </row>
    <row r="37" spans="1:7" ht="16.2" customHeight="1">
      <c r="A37" s="11">
        <v>43070</v>
      </c>
      <c r="B37" s="15"/>
      <c r="C37" s="15"/>
      <c r="D37" s="15"/>
      <c r="E37" s="15"/>
      <c r="F37" s="15"/>
      <c r="G37" s="15"/>
    </row>
    <row r="38" spans="1:7" ht="16.2" customHeight="1">
      <c r="A38" s="9">
        <v>43071</v>
      </c>
      <c r="B38" s="16"/>
      <c r="C38" s="16"/>
      <c r="D38" s="16"/>
      <c r="E38" s="16"/>
      <c r="F38" s="16"/>
      <c r="G38" s="16"/>
    </row>
    <row r="39" spans="1:7" ht="16.2" customHeight="1">
      <c r="A39" s="9">
        <v>43072</v>
      </c>
      <c r="B39" s="16"/>
      <c r="C39" s="16"/>
      <c r="D39" s="16"/>
      <c r="E39" s="16"/>
      <c r="F39" s="16"/>
      <c r="G39" s="16"/>
    </row>
    <row r="40" spans="1:7" ht="16.2" customHeight="1">
      <c r="A40" s="11">
        <v>43073</v>
      </c>
      <c r="B40" s="15"/>
      <c r="C40" s="16"/>
      <c r="D40" s="16"/>
      <c r="E40" s="15"/>
      <c r="F40" s="15"/>
      <c r="G40" s="15"/>
    </row>
    <row r="41" spans="1:7" ht="16.2" customHeight="1">
      <c r="A41" s="11">
        <v>43074</v>
      </c>
      <c r="B41" s="15"/>
      <c r="C41" s="16"/>
      <c r="D41" s="16"/>
      <c r="E41" s="15"/>
      <c r="F41" s="15"/>
      <c r="G41" s="15"/>
    </row>
    <row r="42" spans="1:7" ht="16.2" customHeight="1">
      <c r="A42" s="11">
        <v>43075</v>
      </c>
      <c r="B42" s="15"/>
      <c r="C42" s="16"/>
      <c r="D42" s="16"/>
      <c r="E42" s="15"/>
      <c r="F42" s="15"/>
      <c r="G42" s="15"/>
    </row>
    <row r="43" spans="1:7" ht="16.2" customHeight="1">
      <c r="A43" s="11">
        <v>43076</v>
      </c>
      <c r="B43" s="15"/>
      <c r="C43" s="16"/>
      <c r="D43" s="16"/>
      <c r="E43" s="15"/>
      <c r="F43" s="15"/>
      <c r="G43" s="15"/>
    </row>
    <row r="44" spans="1:7" ht="16.2" hidden="1" customHeight="1" thickBot="1">
      <c r="A44" s="52">
        <v>43077</v>
      </c>
      <c r="B44" s="53"/>
      <c r="C44" s="54"/>
      <c r="D44" s="54"/>
      <c r="E44" s="53"/>
      <c r="F44" s="53"/>
      <c r="G44" s="53"/>
    </row>
    <row r="45" spans="1:7" ht="22.8" customHeight="1">
      <c r="A45" s="55" t="s">
        <v>132</v>
      </c>
      <c r="B45" s="56">
        <f>SUM(B7:B44)</f>
        <v>0</v>
      </c>
      <c r="C45" s="56">
        <f t="shared" ref="C45:G45" si="0">SUM(C7:C44)</f>
        <v>0</v>
      </c>
      <c r="D45" s="56">
        <f t="shared" si="0"/>
        <v>0</v>
      </c>
      <c r="E45" s="56">
        <f t="shared" si="0"/>
        <v>0</v>
      </c>
      <c r="F45" s="56">
        <f t="shared" si="0"/>
        <v>0</v>
      </c>
      <c r="G45" s="56">
        <f t="shared" si="0"/>
        <v>0</v>
      </c>
    </row>
    <row r="46" spans="1:7" ht="16.2" customHeight="1">
      <c r="A46" t="s">
        <v>100</v>
      </c>
    </row>
    <row r="47" spans="1:7" ht="16.2" customHeight="1">
      <c r="A47" t="s">
        <v>143</v>
      </c>
    </row>
    <row r="48" spans="1:7" ht="16.2" customHeight="1">
      <c r="A48" s="17" t="s">
        <v>128</v>
      </c>
      <c r="B48" t="s">
        <v>104</v>
      </c>
    </row>
  </sheetData>
  <mergeCells count="1">
    <mergeCell ref="A1:G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21" zoomScale="70" zoomScaleNormal="70" workbookViewId="0">
      <selection activeCell="K29" sqref="K29"/>
    </sheetView>
  </sheetViews>
  <sheetFormatPr defaultRowHeight="13.2"/>
  <cols>
    <col min="1" max="1" width="14.5546875" customWidth="1"/>
    <col min="2" max="2" width="14" customWidth="1"/>
    <col min="3" max="7" width="12" customWidth="1"/>
  </cols>
  <sheetData>
    <row r="1" spans="1:7" ht="26.4" customHeight="1">
      <c r="A1" s="73" t="s">
        <v>131</v>
      </c>
      <c r="B1" s="73"/>
      <c r="C1" s="73"/>
      <c r="D1" s="73"/>
      <c r="E1" s="73"/>
      <c r="F1" s="73"/>
      <c r="G1" s="73"/>
    </row>
    <row r="2" spans="1:7" ht="24.6" customHeight="1">
      <c r="A2" t="s">
        <v>0</v>
      </c>
      <c r="B2" t="s">
        <v>115</v>
      </c>
    </row>
    <row r="3" spans="1:7" ht="16.2" customHeight="1">
      <c r="A3" t="s">
        <v>129</v>
      </c>
    </row>
    <row r="4" spans="1:7" ht="16.2" customHeight="1">
      <c r="A4" s="5" t="s">
        <v>99</v>
      </c>
      <c r="B4" s="5" t="s">
        <v>116</v>
      </c>
      <c r="C4" s="5" t="s">
        <v>117</v>
      </c>
      <c r="D4" s="5" t="s">
        <v>118</v>
      </c>
      <c r="E4" s="5" t="s">
        <v>119</v>
      </c>
      <c r="F4" s="5" t="s">
        <v>120</v>
      </c>
      <c r="G4" s="5" t="s">
        <v>121</v>
      </c>
    </row>
    <row r="5" spans="1:7" ht="16.2" customHeight="1">
      <c r="A5" s="6" t="s">
        <v>1</v>
      </c>
      <c r="B5" s="7" t="s">
        <v>122</v>
      </c>
      <c r="C5" s="7" t="s">
        <v>123</v>
      </c>
      <c r="D5" s="7" t="s">
        <v>124</v>
      </c>
      <c r="E5" s="7" t="s">
        <v>125</v>
      </c>
      <c r="F5" s="8" t="s">
        <v>126</v>
      </c>
      <c r="G5" s="8" t="s">
        <v>127</v>
      </c>
    </row>
    <row r="6" spans="1:7" ht="16.2" customHeight="1">
      <c r="A6" s="10" t="s">
        <v>2</v>
      </c>
      <c r="B6" s="51"/>
      <c r="C6" s="51"/>
      <c r="D6" s="51"/>
      <c r="E6" s="51"/>
      <c r="F6" s="51"/>
      <c r="G6" s="51"/>
    </row>
    <row r="7" spans="1:7" ht="16.2" customHeight="1">
      <c r="A7" s="11">
        <v>43040</v>
      </c>
      <c r="B7" s="15">
        <v>2</v>
      </c>
      <c r="C7" s="15">
        <v>2</v>
      </c>
      <c r="D7" s="15">
        <v>2</v>
      </c>
      <c r="E7" s="16"/>
      <c r="F7" s="16"/>
      <c r="G7" s="16"/>
    </row>
    <row r="8" spans="1:7" ht="16.2" customHeight="1">
      <c r="A8" s="11">
        <v>43041</v>
      </c>
      <c r="B8" s="15">
        <v>2</v>
      </c>
      <c r="C8" s="15">
        <v>2</v>
      </c>
      <c r="D8" s="15">
        <v>2</v>
      </c>
      <c r="E8" s="16"/>
      <c r="F8" s="16"/>
      <c r="G8" s="16"/>
    </row>
    <row r="9" spans="1:7" ht="16.2" customHeight="1">
      <c r="A9" s="11">
        <v>43042</v>
      </c>
      <c r="B9" s="15">
        <v>2</v>
      </c>
      <c r="C9" s="15">
        <v>2</v>
      </c>
      <c r="D9" s="15">
        <v>2</v>
      </c>
      <c r="E9" s="16"/>
      <c r="F9" s="16"/>
      <c r="G9" s="16"/>
    </row>
    <row r="10" spans="1:7" ht="16.2" customHeight="1">
      <c r="A10" s="9">
        <v>43043</v>
      </c>
      <c r="B10" s="16"/>
      <c r="C10" s="16"/>
      <c r="D10" s="16"/>
      <c r="E10" s="16"/>
      <c r="F10" s="16"/>
      <c r="G10" s="16"/>
    </row>
    <row r="11" spans="1:7" ht="16.2" customHeight="1">
      <c r="A11" s="9">
        <v>43044</v>
      </c>
      <c r="B11" s="16"/>
      <c r="C11" s="16"/>
      <c r="D11" s="16"/>
      <c r="E11" s="16"/>
      <c r="F11" s="16"/>
      <c r="G11" s="16"/>
    </row>
    <row r="12" spans="1:7" ht="16.2" customHeight="1">
      <c r="A12" s="11">
        <v>43045</v>
      </c>
      <c r="B12" s="15">
        <v>5</v>
      </c>
      <c r="C12" s="15">
        <v>5</v>
      </c>
      <c r="D12" s="15">
        <v>5</v>
      </c>
      <c r="E12" s="16"/>
      <c r="F12" s="16"/>
      <c r="G12" s="16"/>
    </row>
    <row r="13" spans="1:7" ht="16.2" customHeight="1">
      <c r="A13" s="11">
        <v>43046</v>
      </c>
      <c r="B13" s="15">
        <v>5</v>
      </c>
      <c r="C13" s="15">
        <v>5</v>
      </c>
      <c r="D13" s="15">
        <v>5</v>
      </c>
      <c r="E13" s="16"/>
      <c r="F13" s="16"/>
      <c r="G13" s="16"/>
    </row>
    <row r="14" spans="1:7" ht="16.2" customHeight="1">
      <c r="A14" s="11">
        <v>43047</v>
      </c>
      <c r="B14" s="15">
        <v>5</v>
      </c>
      <c r="C14" s="15">
        <v>5</v>
      </c>
      <c r="D14" s="15">
        <v>5</v>
      </c>
      <c r="E14" s="16"/>
      <c r="F14" s="16"/>
      <c r="G14" s="16"/>
    </row>
    <row r="15" spans="1:7" ht="16.2" customHeight="1">
      <c r="A15" s="11">
        <v>43048</v>
      </c>
      <c r="B15" s="15"/>
      <c r="C15" s="15"/>
      <c r="D15" s="15"/>
      <c r="E15" s="16"/>
      <c r="F15" s="16"/>
      <c r="G15" s="16"/>
    </row>
    <row r="16" spans="1:7" ht="16.2" customHeight="1">
      <c r="A16" s="11">
        <v>43049</v>
      </c>
      <c r="B16" s="15">
        <v>5</v>
      </c>
      <c r="C16" s="15">
        <v>5</v>
      </c>
      <c r="D16" s="15">
        <v>5</v>
      </c>
      <c r="E16" s="16"/>
      <c r="F16" s="16"/>
      <c r="G16" s="16"/>
    </row>
    <row r="17" spans="1:7" ht="16.2" customHeight="1">
      <c r="A17" s="9">
        <v>43050</v>
      </c>
      <c r="B17" s="15">
        <v>5</v>
      </c>
      <c r="C17" s="15">
        <v>5</v>
      </c>
      <c r="D17" s="15">
        <v>5</v>
      </c>
      <c r="E17" s="16"/>
      <c r="F17" s="16"/>
      <c r="G17" s="16"/>
    </row>
    <row r="18" spans="1:7" ht="16.2" customHeight="1">
      <c r="A18" s="9">
        <v>43051</v>
      </c>
      <c r="B18" s="16"/>
      <c r="C18" s="16"/>
      <c r="D18" s="16"/>
      <c r="E18" s="16"/>
      <c r="F18" s="16"/>
      <c r="G18" s="16"/>
    </row>
    <row r="19" spans="1:7" ht="16.2" customHeight="1">
      <c r="A19" s="11">
        <v>43052</v>
      </c>
      <c r="B19" s="15">
        <v>5</v>
      </c>
      <c r="C19" s="15">
        <v>5</v>
      </c>
      <c r="D19" s="15">
        <v>5</v>
      </c>
      <c r="E19" s="16"/>
      <c r="F19" s="16"/>
      <c r="G19" s="16"/>
    </row>
    <row r="20" spans="1:7" ht="16.2" customHeight="1">
      <c r="A20" s="11">
        <v>43053</v>
      </c>
      <c r="B20" s="15"/>
      <c r="C20" s="15"/>
      <c r="D20" s="15"/>
      <c r="E20" s="16"/>
      <c r="F20" s="16"/>
      <c r="G20" s="16"/>
    </row>
    <row r="21" spans="1:7" ht="16.2" customHeight="1">
      <c r="A21" s="11">
        <v>43054</v>
      </c>
      <c r="B21" s="15"/>
      <c r="C21" s="15"/>
      <c r="D21" s="15"/>
      <c r="E21" s="16"/>
      <c r="F21" s="16"/>
      <c r="G21" s="16"/>
    </row>
    <row r="22" spans="1:7" ht="16.2" customHeight="1">
      <c r="A22" s="11">
        <v>43055</v>
      </c>
      <c r="B22" s="15">
        <v>5</v>
      </c>
      <c r="C22" s="15">
        <v>5</v>
      </c>
      <c r="D22" s="15">
        <v>5</v>
      </c>
      <c r="E22" s="16"/>
      <c r="F22" s="16"/>
      <c r="G22" s="16"/>
    </row>
    <row r="23" spans="1:7" ht="16.2" customHeight="1">
      <c r="A23" s="11">
        <v>43056</v>
      </c>
      <c r="B23" s="15">
        <v>5</v>
      </c>
      <c r="C23" s="15">
        <v>5</v>
      </c>
      <c r="D23" s="15">
        <v>5</v>
      </c>
      <c r="E23" s="16"/>
      <c r="F23" s="16"/>
      <c r="G23" s="16"/>
    </row>
    <row r="24" spans="1:7" ht="16.2" customHeight="1">
      <c r="A24" s="9">
        <v>43057</v>
      </c>
      <c r="B24" s="15">
        <v>5</v>
      </c>
      <c r="C24" s="15">
        <v>5</v>
      </c>
      <c r="D24" s="15">
        <v>5</v>
      </c>
      <c r="E24" s="16"/>
      <c r="F24" s="16"/>
      <c r="G24" s="16"/>
    </row>
    <row r="25" spans="1:7" ht="16.2" customHeight="1">
      <c r="A25" s="9">
        <v>43058</v>
      </c>
      <c r="B25" s="16"/>
      <c r="C25" s="16"/>
      <c r="D25" s="16"/>
      <c r="E25" s="16"/>
      <c r="F25" s="16"/>
      <c r="G25" s="16"/>
    </row>
    <row r="26" spans="1:7" ht="16.2" customHeight="1">
      <c r="A26" s="11">
        <v>43059</v>
      </c>
      <c r="B26" s="15">
        <v>5</v>
      </c>
      <c r="C26" s="15">
        <v>5</v>
      </c>
      <c r="D26" s="15">
        <v>5</v>
      </c>
      <c r="E26" s="15">
        <v>5</v>
      </c>
      <c r="F26" s="15"/>
      <c r="G26" s="15"/>
    </row>
    <row r="27" spans="1:7" ht="16.2" customHeight="1">
      <c r="A27" s="11">
        <v>43060</v>
      </c>
      <c r="B27" s="15">
        <v>5</v>
      </c>
      <c r="C27" s="15">
        <v>5</v>
      </c>
      <c r="D27" s="15">
        <v>5</v>
      </c>
      <c r="E27" s="15">
        <v>5</v>
      </c>
      <c r="F27" s="15"/>
      <c r="G27" s="15"/>
    </row>
    <row r="28" spans="1:7" ht="16.2" customHeight="1">
      <c r="A28" s="11">
        <v>43061</v>
      </c>
      <c r="B28" s="15">
        <v>4</v>
      </c>
      <c r="C28" s="15">
        <v>4</v>
      </c>
      <c r="D28" s="15">
        <v>4</v>
      </c>
      <c r="E28" s="15">
        <v>4</v>
      </c>
      <c r="F28" s="15"/>
      <c r="G28" s="15"/>
    </row>
    <row r="29" spans="1:7" ht="16.2" customHeight="1">
      <c r="A29" s="11">
        <v>43062</v>
      </c>
      <c r="B29" s="15">
        <v>4</v>
      </c>
      <c r="C29" s="15">
        <v>4</v>
      </c>
      <c r="D29" s="15">
        <v>4</v>
      </c>
      <c r="E29" s="15">
        <v>4</v>
      </c>
      <c r="F29" s="15"/>
      <c r="G29" s="15"/>
    </row>
    <row r="30" spans="1:7" ht="16.2" customHeight="1">
      <c r="A30" s="11">
        <v>43063</v>
      </c>
      <c r="B30" s="15">
        <v>4</v>
      </c>
      <c r="C30" s="15">
        <v>4</v>
      </c>
      <c r="D30" s="15">
        <v>4</v>
      </c>
      <c r="E30" s="15">
        <v>4</v>
      </c>
      <c r="F30" s="15"/>
      <c r="G30" s="15"/>
    </row>
    <row r="31" spans="1:7" ht="16.2" customHeight="1">
      <c r="A31" s="9">
        <v>43064</v>
      </c>
      <c r="B31" s="16"/>
      <c r="C31" s="16"/>
      <c r="D31" s="16"/>
      <c r="E31" s="16"/>
      <c r="F31" s="16"/>
      <c r="G31" s="16"/>
    </row>
    <row r="32" spans="1:7" ht="16.2" customHeight="1">
      <c r="A32" s="9">
        <v>43065</v>
      </c>
      <c r="B32" s="16"/>
      <c r="C32" s="16"/>
      <c r="D32" s="16"/>
      <c r="E32" s="16"/>
      <c r="F32" s="16"/>
      <c r="G32" s="16"/>
    </row>
    <row r="33" spans="1:7" ht="16.2" customHeight="1">
      <c r="A33" s="11">
        <v>43066</v>
      </c>
      <c r="B33" s="15"/>
      <c r="C33" s="15">
        <v>4</v>
      </c>
      <c r="D33" s="15">
        <v>4</v>
      </c>
      <c r="E33" s="15">
        <v>4</v>
      </c>
      <c r="F33" s="15">
        <v>4</v>
      </c>
      <c r="G33" s="15"/>
    </row>
    <row r="34" spans="1:7" ht="16.2" customHeight="1">
      <c r="A34" s="11">
        <v>43067</v>
      </c>
      <c r="B34" s="15"/>
      <c r="C34" s="15"/>
      <c r="D34" s="15"/>
      <c r="E34" s="15"/>
      <c r="F34" s="15"/>
      <c r="G34" s="15"/>
    </row>
    <row r="35" spans="1:7" ht="16.2" customHeight="1">
      <c r="A35" s="11">
        <v>43068</v>
      </c>
      <c r="B35" s="15"/>
      <c r="C35" s="15">
        <v>4</v>
      </c>
      <c r="D35" s="15">
        <v>4</v>
      </c>
      <c r="E35" s="15">
        <v>4</v>
      </c>
      <c r="F35" s="15">
        <v>4</v>
      </c>
      <c r="G35" s="15"/>
    </row>
    <row r="36" spans="1:7" ht="16.2" customHeight="1">
      <c r="A36" s="11">
        <v>43069</v>
      </c>
      <c r="B36" s="15"/>
      <c r="C36" s="15">
        <v>4</v>
      </c>
      <c r="D36" s="15">
        <v>4</v>
      </c>
      <c r="E36" s="15">
        <v>4</v>
      </c>
      <c r="F36" s="15">
        <v>4</v>
      </c>
      <c r="G36" s="15"/>
    </row>
    <row r="37" spans="1:7" ht="16.2" customHeight="1">
      <c r="A37" s="11">
        <v>43070</v>
      </c>
      <c r="B37" s="15"/>
      <c r="C37" s="15">
        <v>4</v>
      </c>
      <c r="D37" s="15">
        <v>4</v>
      </c>
      <c r="E37" s="15">
        <v>4</v>
      </c>
      <c r="F37" s="15">
        <v>4</v>
      </c>
      <c r="G37" s="15"/>
    </row>
    <row r="38" spans="1:7" ht="16.2" customHeight="1">
      <c r="A38" s="9">
        <v>43071</v>
      </c>
      <c r="B38" s="16"/>
      <c r="C38" s="16"/>
      <c r="D38" s="16"/>
      <c r="E38" s="16"/>
      <c r="F38" s="16"/>
      <c r="G38" s="16"/>
    </row>
    <row r="39" spans="1:7" ht="16.2" customHeight="1">
      <c r="A39" s="9">
        <v>43072</v>
      </c>
      <c r="B39" s="16"/>
      <c r="C39" s="16"/>
      <c r="D39" s="16"/>
      <c r="E39" s="16"/>
      <c r="F39" s="16"/>
      <c r="G39" s="16"/>
    </row>
    <row r="40" spans="1:7" ht="16.2" customHeight="1">
      <c r="A40" s="11">
        <v>43073</v>
      </c>
      <c r="B40" s="15"/>
      <c r="C40" s="16"/>
      <c r="D40" s="15"/>
      <c r="E40" s="15">
        <v>4</v>
      </c>
      <c r="F40" s="15">
        <v>4</v>
      </c>
      <c r="G40" s="15">
        <v>4</v>
      </c>
    </row>
    <row r="41" spans="1:7" ht="16.2" customHeight="1">
      <c r="A41" s="11">
        <v>43074</v>
      </c>
      <c r="B41" s="15"/>
      <c r="C41" s="16"/>
      <c r="D41" s="16"/>
      <c r="E41" s="15">
        <v>4</v>
      </c>
      <c r="F41" s="15">
        <v>4</v>
      </c>
      <c r="G41" s="15">
        <v>4</v>
      </c>
    </row>
    <row r="42" spans="1:7" ht="16.2" customHeight="1">
      <c r="A42" s="11">
        <v>43075</v>
      </c>
      <c r="B42" s="15"/>
      <c r="C42" s="16"/>
      <c r="D42" s="16"/>
      <c r="E42" s="15">
        <v>4</v>
      </c>
      <c r="F42" s="15">
        <v>4</v>
      </c>
      <c r="G42" s="15">
        <v>4</v>
      </c>
    </row>
    <row r="43" spans="1:7" ht="16.2" customHeight="1">
      <c r="A43" s="11">
        <v>43076</v>
      </c>
      <c r="B43" s="15"/>
      <c r="C43" s="16"/>
      <c r="D43" s="16"/>
      <c r="E43" s="15">
        <v>4</v>
      </c>
      <c r="F43" s="15">
        <v>4</v>
      </c>
      <c r="G43" s="15">
        <v>4</v>
      </c>
    </row>
    <row r="44" spans="1:7" ht="16.2" customHeight="1" thickBot="1">
      <c r="A44" s="52">
        <v>43077</v>
      </c>
      <c r="B44" s="53"/>
      <c r="C44" s="54"/>
      <c r="D44" s="54"/>
      <c r="E44" s="53">
        <v>4</v>
      </c>
      <c r="F44" s="53">
        <v>4</v>
      </c>
      <c r="G44" s="53">
        <v>4</v>
      </c>
    </row>
    <row r="45" spans="1:7" ht="22.8" customHeight="1" thickTop="1">
      <c r="A45" s="55" t="s">
        <v>132</v>
      </c>
      <c r="B45" s="56">
        <f>SUM(B7:B44)</f>
        <v>73</v>
      </c>
      <c r="C45" s="56">
        <f t="shared" ref="C45:G45" si="0">SUM(C7:C44)</f>
        <v>89</v>
      </c>
      <c r="D45" s="56">
        <f t="shared" si="0"/>
        <v>89</v>
      </c>
      <c r="E45" s="56">
        <f t="shared" si="0"/>
        <v>58</v>
      </c>
      <c r="F45" s="56">
        <f t="shared" si="0"/>
        <v>36</v>
      </c>
      <c r="G45" s="56">
        <f t="shared" si="0"/>
        <v>20</v>
      </c>
    </row>
    <row r="46" spans="1:7" ht="16.2" customHeight="1">
      <c r="A46" t="s">
        <v>100</v>
      </c>
    </row>
    <row r="47" spans="1:7" ht="16.2" customHeight="1">
      <c r="A47" t="s">
        <v>143</v>
      </c>
      <c r="C47" s="50"/>
    </row>
  </sheetData>
  <mergeCells count="1">
    <mergeCell ref="A1:G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1"/>
  <sheetViews>
    <sheetView view="pageBreakPreview" topLeftCell="A11" zoomScale="60" zoomScaleNormal="115" workbookViewId="0">
      <selection activeCell="N31" sqref="N31"/>
    </sheetView>
  </sheetViews>
  <sheetFormatPr defaultRowHeight="13.2"/>
  <cols>
    <col min="1" max="1" width="4.5546875" customWidth="1"/>
    <col min="2" max="2" width="13.33203125" customWidth="1"/>
    <col min="3" max="3" width="11" customWidth="1"/>
    <col min="4" max="4" width="10.88671875" customWidth="1"/>
    <col min="5" max="5" width="13.21875" customWidth="1"/>
    <col min="7" max="7" width="17.33203125" customWidth="1"/>
    <col min="10" max="10" width="11.109375" customWidth="1"/>
    <col min="11" max="12" width="11.109375" hidden="1" customWidth="1"/>
    <col min="13" max="13" width="11.109375" customWidth="1"/>
    <col min="14" max="14" width="10.33203125" customWidth="1"/>
  </cols>
  <sheetData>
    <row r="2" spans="2:13" ht="25.8" customHeight="1">
      <c r="B2" s="76" t="s">
        <v>76</v>
      </c>
      <c r="C2" s="76"/>
      <c r="D2" s="76"/>
      <c r="E2" s="76"/>
      <c r="F2" s="76"/>
      <c r="G2" s="76"/>
    </row>
    <row r="3" spans="2:13" ht="25.8" customHeight="1">
      <c r="B3" s="27"/>
      <c r="E3" s="66"/>
      <c r="F3" t="s">
        <v>98</v>
      </c>
    </row>
    <row r="4" spans="2:13" ht="8.4" customHeight="1">
      <c r="B4" s="27"/>
      <c r="D4" s="3"/>
    </row>
    <row r="5" spans="2:13" ht="18" customHeight="1">
      <c r="B5" s="27" t="s">
        <v>0</v>
      </c>
      <c r="C5" s="77" t="str">
        <f>出面表!B2</f>
        <v>○○○○○○工事</v>
      </c>
      <c r="D5" s="77"/>
      <c r="E5" s="77"/>
      <c r="F5" s="77"/>
      <c r="G5" s="77"/>
    </row>
    <row r="6" spans="2:13" ht="18" customHeight="1">
      <c r="B6" t="s">
        <v>66</v>
      </c>
      <c r="E6" t="s">
        <v>68</v>
      </c>
      <c r="F6" s="67"/>
      <c r="G6" t="s">
        <v>67</v>
      </c>
    </row>
    <row r="7" spans="2:13" ht="18" customHeight="1">
      <c r="B7" t="s">
        <v>69</v>
      </c>
      <c r="F7" s="68"/>
      <c r="G7" t="s">
        <v>70</v>
      </c>
    </row>
    <row r="8" spans="2:13" ht="18" customHeight="1">
      <c r="B8" t="s">
        <v>71</v>
      </c>
      <c r="F8" s="68"/>
      <c r="K8" s="3" t="s">
        <v>72</v>
      </c>
      <c r="L8" s="3" t="s">
        <v>74</v>
      </c>
      <c r="M8" s="3"/>
    </row>
    <row r="9" spans="2:13" ht="18" customHeight="1">
      <c r="B9" t="s">
        <v>138</v>
      </c>
      <c r="F9" s="68"/>
      <c r="G9" t="s">
        <v>75</v>
      </c>
      <c r="K9" s="3"/>
      <c r="L9" s="3"/>
      <c r="M9" s="3"/>
    </row>
    <row r="10" spans="2:13" ht="18" customHeight="1">
      <c r="B10" t="s">
        <v>137</v>
      </c>
      <c r="F10" s="68"/>
      <c r="G10" t="s">
        <v>75</v>
      </c>
      <c r="K10" s="3"/>
      <c r="L10" s="3"/>
      <c r="M10" s="3"/>
    </row>
    <row r="11" spans="2:13">
      <c r="E11" s="3"/>
      <c r="K11" s="3"/>
      <c r="L11" s="3"/>
      <c r="M11" s="3"/>
    </row>
    <row r="12" spans="2:13" ht="16.8" customHeight="1">
      <c r="B12" s="70" t="s">
        <v>77</v>
      </c>
      <c r="C12" s="74"/>
      <c r="D12" s="70" t="s">
        <v>136</v>
      </c>
      <c r="E12" s="70"/>
      <c r="F12" s="75" t="s">
        <v>133</v>
      </c>
      <c r="G12" s="70"/>
      <c r="H12" s="80" t="s">
        <v>135</v>
      </c>
    </row>
    <row r="13" spans="2:13" ht="16.8" customHeight="1">
      <c r="B13" s="74" t="s">
        <v>2</v>
      </c>
      <c r="C13" s="75"/>
      <c r="D13" s="74" t="s">
        <v>134</v>
      </c>
      <c r="E13" s="69"/>
      <c r="F13" s="69"/>
      <c r="G13" s="75"/>
      <c r="H13" s="81"/>
    </row>
    <row r="14" spans="2:13" ht="16.8" customHeight="1">
      <c r="B14" s="63"/>
      <c r="C14" s="44" t="s">
        <v>78</v>
      </c>
      <c r="D14" s="78"/>
      <c r="E14" s="79"/>
      <c r="F14" s="78"/>
      <c r="G14" s="79"/>
      <c r="H14" s="61">
        <f>D14+F14</f>
        <v>0</v>
      </c>
      <c r="I14" s="1"/>
      <c r="J14" s="1"/>
      <c r="K14" s="1"/>
      <c r="L14" s="1"/>
      <c r="M14" s="1"/>
    </row>
    <row r="15" spans="2:13" ht="16.8" customHeight="1">
      <c r="B15" s="64"/>
      <c r="C15" s="4" t="s">
        <v>79</v>
      </c>
      <c r="D15" s="78"/>
      <c r="E15" s="79"/>
      <c r="F15" s="78"/>
      <c r="G15" s="79"/>
      <c r="H15" s="61">
        <f t="shared" ref="H15:H33" si="0">D15+F15</f>
        <v>0</v>
      </c>
      <c r="I15" s="1"/>
      <c r="J15" s="1"/>
      <c r="K15" s="1"/>
      <c r="L15" s="1"/>
      <c r="M15" s="1"/>
    </row>
    <row r="16" spans="2:13" ht="16.8" customHeight="1">
      <c r="B16" s="64"/>
      <c r="C16" s="4" t="s">
        <v>80</v>
      </c>
      <c r="D16" s="78"/>
      <c r="E16" s="79"/>
      <c r="F16" s="78"/>
      <c r="G16" s="79"/>
      <c r="H16" s="61">
        <f t="shared" si="0"/>
        <v>0</v>
      </c>
      <c r="I16" s="1"/>
      <c r="J16" s="1"/>
      <c r="K16" s="1"/>
      <c r="L16" s="1"/>
      <c r="M16" s="1"/>
    </row>
    <row r="17" spans="2:13" ht="16.8" customHeight="1">
      <c r="B17" s="64"/>
      <c r="C17" s="4" t="s">
        <v>81</v>
      </c>
      <c r="D17" s="78"/>
      <c r="E17" s="79"/>
      <c r="F17" s="78"/>
      <c r="G17" s="79"/>
      <c r="H17" s="61">
        <f t="shared" si="0"/>
        <v>0</v>
      </c>
      <c r="I17" s="1"/>
      <c r="J17" s="1"/>
      <c r="K17" s="1"/>
      <c r="L17" s="1"/>
      <c r="M17" s="1"/>
    </row>
    <row r="18" spans="2:13" ht="16.8" customHeight="1">
      <c r="B18" s="64"/>
      <c r="C18" s="4" t="s">
        <v>82</v>
      </c>
      <c r="D18" s="78"/>
      <c r="E18" s="79"/>
      <c r="F18" s="78"/>
      <c r="G18" s="79"/>
      <c r="H18" s="61">
        <f t="shared" si="0"/>
        <v>0</v>
      </c>
      <c r="I18" s="1"/>
      <c r="J18" s="1"/>
      <c r="K18" s="1"/>
      <c r="L18" s="1"/>
      <c r="M18" s="1"/>
    </row>
    <row r="19" spans="2:13" ht="16.8" customHeight="1">
      <c r="B19" s="64"/>
      <c r="C19" s="4" t="s">
        <v>83</v>
      </c>
      <c r="D19" s="78"/>
      <c r="E19" s="79"/>
      <c r="F19" s="78"/>
      <c r="G19" s="79"/>
      <c r="H19" s="61">
        <f t="shared" si="0"/>
        <v>0</v>
      </c>
      <c r="I19" s="1"/>
      <c r="J19" s="1"/>
      <c r="K19" s="1"/>
      <c r="L19" s="1"/>
      <c r="M19" s="1"/>
    </row>
    <row r="20" spans="2:13" ht="16.8" customHeight="1">
      <c r="B20" s="64"/>
      <c r="C20" s="4" t="s">
        <v>84</v>
      </c>
      <c r="D20" s="78"/>
      <c r="E20" s="79"/>
      <c r="F20" s="78"/>
      <c r="G20" s="79"/>
      <c r="H20" s="61">
        <f t="shared" si="0"/>
        <v>0</v>
      </c>
      <c r="I20" s="1"/>
      <c r="J20" s="1"/>
      <c r="K20" s="1"/>
      <c r="L20" s="1"/>
      <c r="M20" s="1"/>
    </row>
    <row r="21" spans="2:13" ht="16.8" customHeight="1">
      <c r="B21" s="64"/>
      <c r="C21" s="4" t="s">
        <v>85</v>
      </c>
      <c r="D21" s="78"/>
      <c r="E21" s="79"/>
      <c r="F21" s="78"/>
      <c r="G21" s="79"/>
      <c r="H21" s="61">
        <f t="shared" si="0"/>
        <v>0</v>
      </c>
      <c r="I21" s="1"/>
      <c r="J21" s="1"/>
      <c r="K21" s="1"/>
      <c r="L21" s="1"/>
      <c r="M21" s="1"/>
    </row>
    <row r="22" spans="2:13" ht="16.8" customHeight="1">
      <c r="B22" s="64"/>
      <c r="C22" s="4" t="s">
        <v>86</v>
      </c>
      <c r="D22" s="78"/>
      <c r="E22" s="79"/>
      <c r="F22" s="78"/>
      <c r="G22" s="79"/>
      <c r="H22" s="61">
        <f t="shared" si="0"/>
        <v>0</v>
      </c>
      <c r="I22" s="1"/>
      <c r="J22" s="1"/>
      <c r="K22" s="1"/>
      <c r="L22" s="1"/>
      <c r="M22" s="1"/>
    </row>
    <row r="23" spans="2:13" ht="16.8" customHeight="1">
      <c r="B23" s="64"/>
      <c r="C23" s="4" t="s">
        <v>87</v>
      </c>
      <c r="D23" s="78"/>
      <c r="E23" s="79"/>
      <c r="F23" s="78"/>
      <c r="G23" s="79"/>
      <c r="H23" s="61">
        <f t="shared" si="0"/>
        <v>0</v>
      </c>
    </row>
    <row r="24" spans="2:13" ht="16.8" customHeight="1">
      <c r="B24" s="64"/>
      <c r="C24" s="4" t="s">
        <v>88</v>
      </c>
      <c r="D24" s="78"/>
      <c r="E24" s="79"/>
      <c r="F24" s="78"/>
      <c r="G24" s="79"/>
      <c r="H24" s="61">
        <f t="shared" si="0"/>
        <v>0</v>
      </c>
    </row>
    <row r="25" spans="2:13" ht="16.8" customHeight="1">
      <c r="B25" s="64"/>
      <c r="C25" s="4" t="s">
        <v>89</v>
      </c>
      <c r="D25" s="78"/>
      <c r="E25" s="79"/>
      <c r="F25" s="78"/>
      <c r="G25" s="79"/>
      <c r="H25" s="61">
        <f t="shared" si="0"/>
        <v>0</v>
      </c>
    </row>
    <row r="26" spans="2:13" ht="16.8" customHeight="1">
      <c r="B26" s="64"/>
      <c r="C26" s="4" t="s">
        <v>90</v>
      </c>
      <c r="D26" s="78"/>
      <c r="E26" s="79"/>
      <c r="F26" s="78"/>
      <c r="G26" s="79"/>
      <c r="H26" s="61">
        <f t="shared" si="0"/>
        <v>0</v>
      </c>
    </row>
    <row r="27" spans="2:13" ht="16.8" customHeight="1">
      <c r="B27" s="64"/>
      <c r="C27" s="4" t="s">
        <v>91</v>
      </c>
      <c r="D27" s="78"/>
      <c r="E27" s="79"/>
      <c r="F27" s="78"/>
      <c r="G27" s="79"/>
      <c r="H27" s="61">
        <f t="shared" si="0"/>
        <v>0</v>
      </c>
    </row>
    <row r="28" spans="2:13" ht="16.8" customHeight="1">
      <c r="B28" s="64"/>
      <c r="C28" s="4" t="s">
        <v>92</v>
      </c>
      <c r="D28" s="78"/>
      <c r="E28" s="79"/>
      <c r="F28" s="78"/>
      <c r="G28" s="79"/>
      <c r="H28" s="61">
        <f t="shared" si="0"/>
        <v>0</v>
      </c>
    </row>
    <row r="29" spans="2:13" ht="16.8" customHeight="1">
      <c r="B29" s="64"/>
      <c r="C29" s="4" t="s">
        <v>93</v>
      </c>
      <c r="D29" s="78"/>
      <c r="E29" s="79"/>
      <c r="F29" s="78"/>
      <c r="G29" s="79"/>
      <c r="H29" s="61">
        <f t="shared" si="0"/>
        <v>0</v>
      </c>
    </row>
    <row r="30" spans="2:13" ht="16.8" customHeight="1">
      <c r="B30" s="64"/>
      <c r="C30" s="4" t="s">
        <v>94</v>
      </c>
      <c r="D30" s="78"/>
      <c r="E30" s="79"/>
      <c r="F30" s="78"/>
      <c r="G30" s="79"/>
      <c r="H30" s="61">
        <f t="shared" si="0"/>
        <v>0</v>
      </c>
    </row>
    <row r="31" spans="2:13" ht="16.8" customHeight="1">
      <c r="B31" s="64"/>
      <c r="C31" s="4" t="s">
        <v>95</v>
      </c>
      <c r="D31" s="78"/>
      <c r="E31" s="79"/>
      <c r="F31" s="78"/>
      <c r="G31" s="79"/>
      <c r="H31" s="61">
        <f t="shared" si="0"/>
        <v>0</v>
      </c>
    </row>
    <row r="32" spans="2:13" ht="16.8" customHeight="1">
      <c r="B32" s="64"/>
      <c r="C32" s="4" t="s">
        <v>96</v>
      </c>
      <c r="D32" s="78"/>
      <c r="E32" s="79"/>
      <c r="F32" s="78"/>
      <c r="G32" s="79"/>
      <c r="H32" s="61">
        <f t="shared" si="0"/>
        <v>0</v>
      </c>
    </row>
    <row r="33" spans="2:8" ht="16.8" customHeight="1" thickBot="1">
      <c r="B33" s="65"/>
      <c r="C33" s="57" t="s">
        <v>97</v>
      </c>
      <c r="D33" s="78"/>
      <c r="E33" s="79"/>
      <c r="F33" s="78"/>
      <c r="G33" s="79"/>
      <c r="H33" s="62">
        <f t="shared" si="0"/>
        <v>0</v>
      </c>
    </row>
    <row r="34" spans="2:8" ht="16.8" customHeight="1" thickTop="1">
      <c r="B34" s="59" t="s">
        <v>132</v>
      </c>
      <c r="C34" s="60"/>
      <c r="D34" s="82"/>
      <c r="E34" s="83"/>
      <c r="F34" s="82"/>
      <c r="G34" s="83"/>
      <c r="H34" s="58"/>
    </row>
    <row r="35" spans="2:8" ht="16.8" customHeight="1">
      <c r="B35" t="s">
        <v>139</v>
      </c>
    </row>
    <row r="36" spans="2:8" ht="16.8" customHeight="1">
      <c r="B36" t="s">
        <v>140</v>
      </c>
    </row>
    <row r="37" spans="2:8" ht="16.8" customHeight="1">
      <c r="B37" t="s">
        <v>141</v>
      </c>
    </row>
    <row r="38" spans="2:8" ht="16.8" customHeight="1">
      <c r="B38" t="s">
        <v>101</v>
      </c>
    </row>
    <row r="39" spans="2:8" ht="16.8" customHeight="1"/>
    <row r="40" spans="2:8">
      <c r="B40" t="s">
        <v>144</v>
      </c>
    </row>
    <row r="41" spans="2:8">
      <c r="B41" t="s">
        <v>145</v>
      </c>
    </row>
  </sheetData>
  <mergeCells count="50">
    <mergeCell ref="D34:E34"/>
    <mergeCell ref="F34:G34"/>
    <mergeCell ref="D32:E32"/>
    <mergeCell ref="F32:G32"/>
    <mergeCell ref="D33:E33"/>
    <mergeCell ref="F33:G33"/>
    <mergeCell ref="H12:H13"/>
    <mergeCell ref="D29:E29"/>
    <mergeCell ref="F29:G29"/>
    <mergeCell ref="D30:E30"/>
    <mergeCell ref="F30:G30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D31:E31"/>
    <mergeCell ref="F31:G31"/>
    <mergeCell ref="D26:E26"/>
    <mergeCell ref="F26:G26"/>
    <mergeCell ref="D27:E27"/>
    <mergeCell ref="F27:G27"/>
    <mergeCell ref="D28:E28"/>
    <mergeCell ref="F28:G28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3:G13"/>
    <mergeCell ref="B13:C13"/>
    <mergeCell ref="B2:G2"/>
    <mergeCell ref="C5:G5"/>
    <mergeCell ref="B12:C12"/>
    <mergeCell ref="D12:E12"/>
    <mergeCell ref="F12:G12"/>
  </mergeCells>
  <phoneticPr fontId="1"/>
  <dataValidations count="2">
    <dataValidation type="list" allowBlank="1" showInputMessage="1" showErrorMessage="1" sqref="F8">
      <formula1>$K$8:$L$8</formula1>
    </dataValidation>
    <dataValidation type="list" allowBlank="1" showInputMessage="1" showErrorMessage="1" sqref="E1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1"/>
  <sheetViews>
    <sheetView view="pageBreakPreview" zoomScale="60" zoomScaleNormal="115" workbookViewId="0">
      <selection activeCell="V18" sqref="V18"/>
    </sheetView>
  </sheetViews>
  <sheetFormatPr defaultRowHeight="13.2"/>
  <cols>
    <col min="1" max="1" width="4.5546875" customWidth="1"/>
    <col min="2" max="2" width="13.33203125" customWidth="1"/>
    <col min="3" max="3" width="11" customWidth="1"/>
    <col min="4" max="4" width="10.88671875" customWidth="1"/>
    <col min="5" max="5" width="13.21875" customWidth="1"/>
    <col min="7" max="7" width="17.33203125" customWidth="1"/>
    <col min="10" max="10" width="11.109375" customWidth="1"/>
    <col min="11" max="12" width="11.109375" hidden="1" customWidth="1"/>
    <col min="13" max="13" width="11.109375" customWidth="1"/>
    <col min="14" max="14" width="10.33203125" customWidth="1"/>
  </cols>
  <sheetData>
    <row r="2" spans="2:13" ht="25.8" customHeight="1">
      <c r="B2" s="76" t="s">
        <v>142</v>
      </c>
      <c r="C2" s="76"/>
      <c r="D2" s="76"/>
      <c r="E2" s="76"/>
      <c r="F2" s="76"/>
      <c r="G2" s="76"/>
    </row>
    <row r="3" spans="2:13" ht="25.8" customHeight="1">
      <c r="B3" s="27"/>
      <c r="E3" s="66"/>
      <c r="F3" t="s">
        <v>98</v>
      </c>
    </row>
    <row r="4" spans="2:13" ht="8.4" customHeight="1">
      <c r="B4" s="27"/>
      <c r="D4" s="3"/>
    </row>
    <row r="5" spans="2:13" ht="18" customHeight="1">
      <c r="B5" s="27" t="s">
        <v>0</v>
      </c>
      <c r="C5" s="77" t="str">
        <f>出面表!B2</f>
        <v>○○○○○○工事</v>
      </c>
      <c r="D5" s="77"/>
      <c r="E5" s="77"/>
      <c r="F5" s="77"/>
      <c r="G5" s="77"/>
    </row>
    <row r="6" spans="2:13" ht="18" customHeight="1">
      <c r="B6" t="s">
        <v>66</v>
      </c>
      <c r="E6" t="s">
        <v>68</v>
      </c>
      <c r="F6" s="67">
        <v>0.8</v>
      </c>
      <c r="G6" t="s">
        <v>67</v>
      </c>
    </row>
    <row r="7" spans="2:13" ht="18" customHeight="1">
      <c r="B7" t="s">
        <v>69</v>
      </c>
      <c r="F7" s="68">
        <v>4</v>
      </c>
      <c r="G7" t="s">
        <v>70</v>
      </c>
    </row>
    <row r="8" spans="2:13" ht="18" customHeight="1">
      <c r="B8" t="s">
        <v>71</v>
      </c>
      <c r="F8" s="68" t="s">
        <v>73</v>
      </c>
      <c r="K8" s="3" t="s">
        <v>72</v>
      </c>
      <c r="L8" s="3" t="s">
        <v>74</v>
      </c>
      <c r="M8" s="3"/>
    </row>
    <row r="9" spans="2:13" ht="18" customHeight="1">
      <c r="B9" t="s">
        <v>138</v>
      </c>
      <c r="F9" s="68">
        <v>10</v>
      </c>
      <c r="G9" t="s">
        <v>75</v>
      </c>
      <c r="K9" s="3"/>
      <c r="L9" s="3"/>
      <c r="M9" s="3"/>
    </row>
    <row r="10" spans="2:13" ht="18" customHeight="1">
      <c r="B10" t="s">
        <v>137</v>
      </c>
      <c r="F10" s="68">
        <v>2</v>
      </c>
      <c r="G10" t="s">
        <v>75</v>
      </c>
      <c r="K10" s="3"/>
      <c r="L10" s="3"/>
      <c r="M10" s="3"/>
    </row>
    <row r="11" spans="2:13">
      <c r="E11" s="3"/>
      <c r="K11" s="3"/>
      <c r="L11" s="3"/>
      <c r="M11" s="3"/>
    </row>
    <row r="12" spans="2:13" ht="16.8" customHeight="1">
      <c r="B12" s="70" t="s">
        <v>77</v>
      </c>
      <c r="C12" s="74"/>
      <c r="D12" s="70" t="s">
        <v>136</v>
      </c>
      <c r="E12" s="70"/>
      <c r="F12" s="75" t="s">
        <v>133</v>
      </c>
      <c r="G12" s="70"/>
      <c r="H12" s="80" t="s">
        <v>135</v>
      </c>
    </row>
    <row r="13" spans="2:13" ht="16.8" customHeight="1">
      <c r="B13" s="74" t="s">
        <v>2</v>
      </c>
      <c r="C13" s="75"/>
      <c r="D13" s="74" t="s">
        <v>134</v>
      </c>
      <c r="E13" s="69"/>
      <c r="F13" s="69"/>
      <c r="G13" s="75"/>
      <c r="H13" s="81"/>
    </row>
    <row r="14" spans="2:13" ht="16.8" customHeight="1">
      <c r="B14" s="63"/>
      <c r="C14" s="44" t="s">
        <v>78</v>
      </c>
      <c r="D14" s="78">
        <v>8</v>
      </c>
      <c r="E14" s="79"/>
      <c r="F14" s="78">
        <v>55</v>
      </c>
      <c r="G14" s="79"/>
      <c r="H14" s="61">
        <f>D14+F14</f>
        <v>63</v>
      </c>
      <c r="I14" s="1"/>
      <c r="J14" s="1"/>
      <c r="K14" s="1"/>
      <c r="L14" s="1"/>
      <c r="M14" s="1"/>
    </row>
    <row r="15" spans="2:13" ht="16.8" customHeight="1">
      <c r="B15" s="64"/>
      <c r="C15" s="4" t="s">
        <v>79</v>
      </c>
      <c r="D15" s="78">
        <v>9</v>
      </c>
      <c r="E15" s="79"/>
      <c r="F15" s="78">
        <v>50</v>
      </c>
      <c r="G15" s="79"/>
      <c r="H15" s="61">
        <f t="shared" ref="H15:H33" si="0">D15+F15</f>
        <v>59</v>
      </c>
      <c r="I15" s="1"/>
      <c r="J15" s="1"/>
      <c r="K15" s="1"/>
      <c r="L15" s="1"/>
      <c r="M15" s="1"/>
    </row>
    <row r="16" spans="2:13" ht="16.8" customHeight="1">
      <c r="B16" s="64"/>
      <c r="C16" s="4" t="s">
        <v>80</v>
      </c>
      <c r="D16" s="78">
        <v>9</v>
      </c>
      <c r="E16" s="79"/>
      <c r="F16" s="78">
        <v>57</v>
      </c>
      <c r="G16" s="79"/>
      <c r="H16" s="61">
        <f t="shared" si="0"/>
        <v>66</v>
      </c>
      <c r="I16" s="1"/>
      <c r="J16" s="1"/>
      <c r="K16" s="1"/>
      <c r="L16" s="1"/>
      <c r="M16" s="1"/>
    </row>
    <row r="17" spans="2:13" ht="16.8" customHeight="1">
      <c r="B17" s="64"/>
      <c r="C17" s="4" t="s">
        <v>81</v>
      </c>
      <c r="D17" s="78">
        <v>8</v>
      </c>
      <c r="E17" s="79"/>
      <c r="F17" s="78">
        <v>49</v>
      </c>
      <c r="G17" s="79"/>
      <c r="H17" s="61">
        <f t="shared" si="0"/>
        <v>57</v>
      </c>
      <c r="I17" s="1"/>
      <c r="J17" s="1"/>
      <c r="K17" s="1"/>
      <c r="L17" s="1"/>
      <c r="M17" s="1"/>
    </row>
    <row r="18" spans="2:13" ht="16.8" customHeight="1">
      <c r="B18" s="64"/>
      <c r="C18" s="4" t="s">
        <v>82</v>
      </c>
      <c r="D18" s="78">
        <v>7</v>
      </c>
      <c r="E18" s="79"/>
      <c r="F18" s="78">
        <v>48</v>
      </c>
      <c r="G18" s="79"/>
      <c r="H18" s="61">
        <f t="shared" si="0"/>
        <v>55</v>
      </c>
      <c r="I18" s="1"/>
      <c r="J18" s="1"/>
      <c r="K18" s="1"/>
      <c r="L18" s="1"/>
      <c r="M18" s="1"/>
    </row>
    <row r="19" spans="2:13" ht="16.8" customHeight="1">
      <c r="B19" s="64"/>
      <c r="C19" s="4" t="s">
        <v>83</v>
      </c>
      <c r="D19" s="78">
        <v>5</v>
      </c>
      <c r="E19" s="79"/>
      <c r="F19" s="78">
        <v>51</v>
      </c>
      <c r="G19" s="79"/>
      <c r="H19" s="61">
        <f t="shared" si="0"/>
        <v>56</v>
      </c>
      <c r="I19" s="1"/>
      <c r="J19" s="1"/>
      <c r="K19" s="1"/>
      <c r="L19" s="1"/>
      <c r="M19" s="1"/>
    </row>
    <row r="20" spans="2:13" ht="16.8" customHeight="1">
      <c r="B20" s="64"/>
      <c r="C20" s="4" t="s">
        <v>84</v>
      </c>
      <c r="D20" s="78">
        <v>7</v>
      </c>
      <c r="E20" s="79"/>
      <c r="F20" s="78">
        <v>50</v>
      </c>
      <c r="G20" s="79"/>
      <c r="H20" s="61">
        <f t="shared" si="0"/>
        <v>57</v>
      </c>
      <c r="I20" s="1"/>
      <c r="J20" s="1"/>
      <c r="K20" s="1"/>
      <c r="L20" s="1"/>
      <c r="M20" s="1"/>
    </row>
    <row r="21" spans="2:13" ht="16.8" customHeight="1">
      <c r="B21" s="64"/>
      <c r="C21" s="4" t="s">
        <v>85</v>
      </c>
      <c r="D21" s="78">
        <v>7</v>
      </c>
      <c r="E21" s="79"/>
      <c r="F21" s="78">
        <v>57</v>
      </c>
      <c r="G21" s="79"/>
      <c r="H21" s="61">
        <f t="shared" si="0"/>
        <v>64</v>
      </c>
      <c r="I21" s="1"/>
      <c r="J21" s="1"/>
      <c r="K21" s="1"/>
      <c r="L21" s="1"/>
      <c r="M21" s="1"/>
    </row>
    <row r="22" spans="2:13" ht="16.8" customHeight="1">
      <c r="B22" s="64"/>
      <c r="C22" s="4" t="s">
        <v>86</v>
      </c>
      <c r="D22" s="78"/>
      <c r="E22" s="79"/>
      <c r="F22" s="78"/>
      <c r="G22" s="79"/>
      <c r="H22" s="61">
        <f t="shared" si="0"/>
        <v>0</v>
      </c>
      <c r="I22" s="1"/>
      <c r="J22" s="1"/>
      <c r="K22" s="1"/>
      <c r="L22" s="1"/>
      <c r="M22" s="1"/>
    </row>
    <row r="23" spans="2:13" ht="16.8" customHeight="1">
      <c r="B23" s="64"/>
      <c r="C23" s="4" t="s">
        <v>87</v>
      </c>
      <c r="D23" s="78"/>
      <c r="E23" s="79"/>
      <c r="F23" s="78"/>
      <c r="G23" s="79"/>
      <c r="H23" s="61">
        <f t="shared" si="0"/>
        <v>0</v>
      </c>
    </row>
    <row r="24" spans="2:13" ht="16.8" customHeight="1">
      <c r="B24" s="64"/>
      <c r="C24" s="4" t="s">
        <v>88</v>
      </c>
      <c r="D24" s="78"/>
      <c r="E24" s="79"/>
      <c r="F24" s="78"/>
      <c r="G24" s="79"/>
      <c r="H24" s="61">
        <f t="shared" si="0"/>
        <v>0</v>
      </c>
    </row>
    <row r="25" spans="2:13" ht="16.8" customHeight="1">
      <c r="B25" s="64"/>
      <c r="C25" s="4" t="s">
        <v>89</v>
      </c>
      <c r="D25" s="78"/>
      <c r="E25" s="79"/>
      <c r="F25" s="78"/>
      <c r="G25" s="79"/>
      <c r="H25" s="61">
        <f t="shared" si="0"/>
        <v>0</v>
      </c>
    </row>
    <row r="26" spans="2:13" ht="16.8" customHeight="1">
      <c r="B26" s="64"/>
      <c r="C26" s="4" t="s">
        <v>90</v>
      </c>
      <c r="D26" s="78"/>
      <c r="E26" s="79"/>
      <c r="F26" s="78"/>
      <c r="G26" s="79"/>
      <c r="H26" s="61">
        <f t="shared" si="0"/>
        <v>0</v>
      </c>
    </row>
    <row r="27" spans="2:13" ht="16.8" customHeight="1">
      <c r="B27" s="64"/>
      <c r="C27" s="4" t="s">
        <v>91</v>
      </c>
      <c r="D27" s="78"/>
      <c r="E27" s="79"/>
      <c r="F27" s="78"/>
      <c r="G27" s="79"/>
      <c r="H27" s="61">
        <f t="shared" si="0"/>
        <v>0</v>
      </c>
    </row>
    <row r="28" spans="2:13" ht="16.8" customHeight="1">
      <c r="B28" s="64"/>
      <c r="C28" s="4" t="s">
        <v>92</v>
      </c>
      <c r="D28" s="78"/>
      <c r="E28" s="79"/>
      <c r="F28" s="78"/>
      <c r="G28" s="79"/>
      <c r="H28" s="61">
        <f t="shared" si="0"/>
        <v>0</v>
      </c>
    </row>
    <row r="29" spans="2:13" ht="16.8" customHeight="1">
      <c r="B29" s="64"/>
      <c r="C29" s="4" t="s">
        <v>93</v>
      </c>
      <c r="D29" s="78"/>
      <c r="E29" s="79"/>
      <c r="F29" s="78"/>
      <c r="G29" s="79"/>
      <c r="H29" s="61">
        <f t="shared" si="0"/>
        <v>0</v>
      </c>
    </row>
    <row r="30" spans="2:13" ht="16.8" customHeight="1">
      <c r="B30" s="64"/>
      <c r="C30" s="4" t="s">
        <v>94</v>
      </c>
      <c r="D30" s="78"/>
      <c r="E30" s="79"/>
      <c r="F30" s="78"/>
      <c r="G30" s="79"/>
      <c r="H30" s="61">
        <f t="shared" si="0"/>
        <v>0</v>
      </c>
    </row>
    <row r="31" spans="2:13" ht="16.8" customHeight="1">
      <c r="B31" s="64"/>
      <c r="C31" s="4" t="s">
        <v>95</v>
      </c>
      <c r="D31" s="78"/>
      <c r="E31" s="79"/>
      <c r="F31" s="78"/>
      <c r="G31" s="79"/>
      <c r="H31" s="61">
        <f t="shared" si="0"/>
        <v>0</v>
      </c>
    </row>
    <row r="32" spans="2:13" ht="16.8" customHeight="1">
      <c r="B32" s="64"/>
      <c r="C32" s="4" t="s">
        <v>96</v>
      </c>
      <c r="D32" s="78"/>
      <c r="E32" s="79"/>
      <c r="F32" s="78"/>
      <c r="G32" s="79"/>
      <c r="H32" s="61">
        <f t="shared" si="0"/>
        <v>0</v>
      </c>
    </row>
    <row r="33" spans="2:8" ht="16.8" customHeight="1" thickBot="1">
      <c r="B33" s="65"/>
      <c r="C33" s="57" t="s">
        <v>97</v>
      </c>
      <c r="D33" s="78"/>
      <c r="E33" s="79"/>
      <c r="F33" s="78"/>
      <c r="G33" s="79"/>
      <c r="H33" s="62">
        <f t="shared" si="0"/>
        <v>0</v>
      </c>
    </row>
    <row r="34" spans="2:8" ht="16.8" customHeight="1" thickTop="1">
      <c r="B34" s="59" t="s">
        <v>132</v>
      </c>
      <c r="C34" s="60"/>
      <c r="D34" s="82"/>
      <c r="E34" s="83"/>
      <c r="F34" s="82"/>
      <c r="G34" s="83"/>
      <c r="H34" s="58"/>
    </row>
    <row r="35" spans="2:8" ht="16.8" customHeight="1">
      <c r="B35" t="s">
        <v>139</v>
      </c>
    </row>
    <row r="36" spans="2:8" ht="16.8" customHeight="1">
      <c r="B36" t="s">
        <v>140</v>
      </c>
    </row>
    <row r="37" spans="2:8" ht="16.8" customHeight="1">
      <c r="B37" t="s">
        <v>141</v>
      </c>
    </row>
    <row r="38" spans="2:8" ht="16.8" customHeight="1">
      <c r="B38" t="s">
        <v>101</v>
      </c>
    </row>
    <row r="39" spans="2:8" ht="16.8" customHeight="1"/>
    <row r="40" spans="2:8" ht="18" customHeight="1">
      <c r="B40" t="s">
        <v>144</v>
      </c>
    </row>
    <row r="41" spans="2:8" ht="18" customHeight="1">
      <c r="B41" t="s">
        <v>145</v>
      </c>
    </row>
  </sheetData>
  <mergeCells count="50">
    <mergeCell ref="D32:E32"/>
    <mergeCell ref="F32:G32"/>
    <mergeCell ref="D33:E33"/>
    <mergeCell ref="F33:G33"/>
    <mergeCell ref="D34:E34"/>
    <mergeCell ref="F34:G34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H12:H13"/>
    <mergeCell ref="B13:C13"/>
    <mergeCell ref="D13:G13"/>
    <mergeCell ref="B2:G2"/>
    <mergeCell ref="C5:G5"/>
    <mergeCell ref="B12:C12"/>
    <mergeCell ref="D12:E12"/>
    <mergeCell ref="F12:G12"/>
  </mergeCells>
  <phoneticPr fontId="1"/>
  <dataValidations count="2">
    <dataValidation type="list" allowBlank="1" showInputMessage="1" showErrorMessage="1" sqref="E11">
      <formula1>#REF!</formula1>
    </dataValidation>
    <dataValidation type="list" allowBlank="1" showInputMessage="1" showErrorMessage="1" sqref="F8">
      <formula1>$K$8:$L$8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DT作業能力算定書</vt:lpstr>
      <vt:lpstr>出面表</vt:lpstr>
      <vt:lpstr>出面表 (例)</vt:lpstr>
      <vt:lpstr>ｻｲｸﾙ確認表</vt:lpstr>
      <vt:lpstr>ｻｲｸﾙ確認表 (例)</vt:lpstr>
      <vt:lpstr>DT作業能力算定書!Print_Area</vt:lpstr>
      <vt:lpstr>ｻｲｸﾙ確認表!Print_Area</vt:lpstr>
      <vt:lpstr>'ｻｲｸﾙ確認表 (例)'!Print_Area</vt:lpstr>
      <vt:lpstr>出面表!Print_Titles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010816</dc:creator>
  <cp:lastModifiedBy>小田 芳照</cp:lastModifiedBy>
  <cp:lastPrinted>2017-12-28T01:04:50Z</cp:lastPrinted>
  <dcterms:created xsi:type="dcterms:W3CDTF">2008-12-11T12:35:19Z</dcterms:created>
  <dcterms:modified xsi:type="dcterms:W3CDTF">2017-12-28T02:01:07Z</dcterms:modified>
</cp:coreProperties>
</file>